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移行資産\cln115\junbi\春日部サッカー協会\試合日程\2021\"/>
    </mc:Choice>
  </mc:AlternateContent>
  <xr:revisionPtr revIDLastSave="0" documentId="13_ncr:1_{4B605BE0-8E71-435A-AA71-98DDD72CD3AC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要項" sheetId="1" r:id="rId1"/>
    <sheet name="2021リーグ日程表" sheetId="2" r:id="rId2"/>
    <sheet name="リーグ順位表" sheetId="3" r:id="rId3"/>
    <sheet name="選手登録書" sheetId="4" r:id="rId4"/>
    <sheet name="メンバー表" sheetId="5" r:id="rId5"/>
    <sheet name="警告・退場者一覧" sheetId="6" r:id="rId6"/>
    <sheet name="審判報告書" sheetId="7" r:id="rId7"/>
    <sheet name="審判報告書（重要事項）" sheetId="8" r:id="rId8"/>
  </sheets>
  <definedNames>
    <definedName name="_xlnm.Print_Area" localSheetId="0">要項!$A$1:$F$94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5" i="2" l="1"/>
  <c r="C126" i="2" s="1"/>
  <c r="J127" i="2"/>
  <c r="J129" i="2"/>
  <c r="J131" i="2"/>
  <c r="J133" i="2"/>
  <c r="C131" i="2" s="1"/>
  <c r="C115" i="2"/>
  <c r="J2" i="2"/>
  <c r="I111" i="2"/>
  <c r="I109" i="2"/>
  <c r="J111" i="2" s="1"/>
  <c r="C109" i="2" s="1"/>
  <c r="I107" i="2"/>
  <c r="I105" i="2"/>
  <c r="I103" i="2"/>
  <c r="E111" i="2"/>
  <c r="J109" i="2" s="1"/>
  <c r="E109" i="2"/>
  <c r="E107" i="2"/>
  <c r="J105" i="2" s="1"/>
  <c r="E105" i="2"/>
  <c r="J103" i="2" s="1"/>
  <c r="C104" i="2" s="1"/>
  <c r="E103" i="2"/>
  <c r="I23" i="2"/>
  <c r="I21" i="2"/>
  <c r="J23" i="2" s="1"/>
  <c r="C21" i="2" s="1"/>
  <c r="I19" i="2"/>
  <c r="I17" i="2"/>
  <c r="I15" i="2"/>
  <c r="E23" i="2"/>
  <c r="E21" i="2"/>
  <c r="J19" i="2" s="1"/>
  <c r="E19" i="2"/>
  <c r="E17" i="2"/>
  <c r="E15" i="2"/>
  <c r="E12" i="2"/>
  <c r="E10" i="2"/>
  <c r="J8" i="2" s="1"/>
  <c r="E8" i="2"/>
  <c r="E6" i="2"/>
  <c r="J4" i="2" s="1"/>
  <c r="C5" i="2" s="1"/>
  <c r="E4" i="2"/>
  <c r="I12" i="2"/>
  <c r="I10" i="2"/>
  <c r="I8" i="2"/>
  <c r="I6" i="2"/>
  <c r="I4" i="2"/>
  <c r="I100" i="2"/>
  <c r="I98" i="2"/>
  <c r="I96" i="2"/>
  <c r="I94" i="2"/>
  <c r="I92" i="2"/>
  <c r="I89" i="2"/>
  <c r="I87" i="2"/>
  <c r="I85" i="2"/>
  <c r="I83" i="2"/>
  <c r="I81" i="2"/>
  <c r="I67" i="2"/>
  <c r="I65" i="2"/>
  <c r="J67" i="2" s="1"/>
  <c r="C65" i="2" s="1"/>
  <c r="I63" i="2"/>
  <c r="I61" i="2"/>
  <c r="I59" i="2"/>
  <c r="I56" i="2"/>
  <c r="I54" i="2"/>
  <c r="I52" i="2"/>
  <c r="I50" i="2"/>
  <c r="I48" i="2"/>
  <c r="I45" i="2"/>
  <c r="I43" i="2"/>
  <c r="J45" i="2" s="1"/>
  <c r="C43" i="2" s="1"/>
  <c r="I41" i="2"/>
  <c r="I39" i="2"/>
  <c r="I37" i="2"/>
  <c r="I34" i="2"/>
  <c r="I32" i="2"/>
  <c r="J34" i="2" s="1"/>
  <c r="C32" i="2" s="1"/>
  <c r="I30" i="2"/>
  <c r="I28" i="2"/>
  <c r="I26" i="2"/>
  <c r="E100" i="2"/>
  <c r="E98" i="2"/>
  <c r="E96" i="2"/>
  <c r="E94" i="2"/>
  <c r="J92" i="2" s="1"/>
  <c r="C93" i="2" s="1"/>
  <c r="E92" i="2"/>
  <c r="E89" i="2"/>
  <c r="J87" i="2" s="1"/>
  <c r="E87" i="2"/>
  <c r="J85" i="2" s="1"/>
  <c r="E85" i="2"/>
  <c r="J83" i="2" s="1"/>
  <c r="E83" i="2"/>
  <c r="E81" i="2"/>
  <c r="E67" i="2"/>
  <c r="E65" i="2"/>
  <c r="E63" i="2"/>
  <c r="J61" i="2" s="1"/>
  <c r="E61" i="2"/>
  <c r="J59" i="2" s="1"/>
  <c r="C60" i="2" s="1"/>
  <c r="E59" i="2"/>
  <c r="E56" i="2"/>
  <c r="J54" i="2" s="1"/>
  <c r="E54" i="2"/>
  <c r="E52" i="2"/>
  <c r="E50" i="2"/>
  <c r="E48" i="2"/>
  <c r="E45" i="2"/>
  <c r="J43" i="2" s="1"/>
  <c r="E43" i="2"/>
  <c r="J41" i="2" s="1"/>
  <c r="E41" i="2"/>
  <c r="E39" i="2"/>
  <c r="E37" i="2"/>
  <c r="E34" i="2"/>
  <c r="E32" i="2"/>
  <c r="E30" i="2"/>
  <c r="E28" i="2"/>
  <c r="J26" i="2" s="1"/>
  <c r="C27" i="2" s="1"/>
  <c r="E26" i="2"/>
  <c r="V40" i="3"/>
  <c r="U40" i="3"/>
  <c r="U38" i="3"/>
  <c r="U39" i="3" s="1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S38" i="3"/>
  <c r="S39" i="3"/>
  <c r="Q38" i="3"/>
  <c r="Q39" i="3" s="1"/>
  <c r="O38" i="3"/>
  <c r="O39" i="3"/>
  <c r="M38" i="3"/>
  <c r="M39" i="3" s="1"/>
  <c r="K38" i="3"/>
  <c r="K39" i="3"/>
  <c r="I38" i="3"/>
  <c r="I39" i="3" s="1"/>
  <c r="G38" i="3"/>
  <c r="G39" i="3"/>
  <c r="C38" i="3"/>
  <c r="W8" i="3" s="1"/>
  <c r="T37" i="3"/>
  <c r="S37" i="3"/>
  <c r="R37" i="3"/>
  <c r="Q37" i="3"/>
  <c r="P37" i="3"/>
  <c r="O37" i="3"/>
  <c r="N37" i="3"/>
  <c r="M37" i="3"/>
  <c r="L37" i="3"/>
  <c r="K37" i="3"/>
  <c r="K35" i="3"/>
  <c r="K36" i="3" s="1"/>
  <c r="J37" i="3"/>
  <c r="I37" i="3"/>
  <c r="H37" i="3"/>
  <c r="G35" i="3"/>
  <c r="G36" i="3" s="1"/>
  <c r="G37" i="3"/>
  <c r="F37" i="3"/>
  <c r="E37" i="3"/>
  <c r="W35" i="3"/>
  <c r="W36" i="3" s="1"/>
  <c r="S35" i="3"/>
  <c r="S36" i="3" s="1"/>
  <c r="M35" i="3"/>
  <c r="M36" i="3"/>
  <c r="I35" i="3"/>
  <c r="I36" i="3" s="1"/>
  <c r="C35" i="3"/>
  <c r="U8" i="3" s="1"/>
  <c r="R34" i="3"/>
  <c r="Q32" i="3"/>
  <c r="Q33" i="3" s="1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W32" i="3"/>
  <c r="W33" i="3"/>
  <c r="U32" i="3"/>
  <c r="U33" i="3" s="1"/>
  <c r="O32" i="3"/>
  <c r="O33" i="3"/>
  <c r="M32" i="3"/>
  <c r="M33" i="3" s="1"/>
  <c r="K32" i="3"/>
  <c r="K33" i="3"/>
  <c r="G32" i="3"/>
  <c r="G33" i="3" s="1"/>
  <c r="AB32" i="3" s="1"/>
  <c r="AH32" i="3" s="1"/>
  <c r="AK32" i="3" s="1"/>
  <c r="AL32" i="3" s="1"/>
  <c r="AF32" i="3" s="1"/>
  <c r="E32" i="3"/>
  <c r="E33" i="3"/>
  <c r="C32" i="3"/>
  <c r="S8" i="3" s="1"/>
  <c r="P31" i="3"/>
  <c r="O31" i="3"/>
  <c r="N31" i="3"/>
  <c r="M31" i="3"/>
  <c r="L31" i="3"/>
  <c r="K29" i="3"/>
  <c r="K30" i="3"/>
  <c r="K31" i="3"/>
  <c r="J31" i="3"/>
  <c r="I31" i="3"/>
  <c r="H31" i="3"/>
  <c r="G29" i="3"/>
  <c r="G30" i="3" s="1"/>
  <c r="G31" i="3"/>
  <c r="F31" i="3"/>
  <c r="E31" i="3"/>
  <c r="W29" i="3"/>
  <c r="W30" i="3" s="1"/>
  <c r="U29" i="3"/>
  <c r="U30" i="3" s="1"/>
  <c r="S29" i="3"/>
  <c r="S30" i="3"/>
  <c r="O29" i="3"/>
  <c r="O30" i="3" s="1"/>
  <c r="I29" i="3"/>
  <c r="I30" i="3" s="1"/>
  <c r="C29" i="3"/>
  <c r="Q8" i="3" s="1"/>
  <c r="N28" i="3"/>
  <c r="M28" i="3"/>
  <c r="L28" i="3"/>
  <c r="K28" i="3"/>
  <c r="K26" i="3"/>
  <c r="K27" i="3" s="1"/>
  <c r="J28" i="3"/>
  <c r="I28" i="3"/>
  <c r="H28" i="3"/>
  <c r="G28" i="3"/>
  <c r="F28" i="3"/>
  <c r="E28" i="3"/>
  <c r="W26" i="3"/>
  <c r="W27" i="3" s="1"/>
  <c r="U26" i="3"/>
  <c r="U27" i="3"/>
  <c r="S26" i="3"/>
  <c r="S27" i="3" s="1"/>
  <c r="Q26" i="3"/>
  <c r="Q27" i="3"/>
  <c r="G26" i="3"/>
  <c r="G27" i="3" s="1"/>
  <c r="C26" i="3"/>
  <c r="O8" i="3" s="1"/>
  <c r="L25" i="3"/>
  <c r="K25" i="3"/>
  <c r="K23" i="3"/>
  <c r="K24" i="3"/>
  <c r="J25" i="3"/>
  <c r="I25" i="3"/>
  <c r="H25" i="3"/>
  <c r="G25" i="3"/>
  <c r="G23" i="3"/>
  <c r="G24" i="3" s="1"/>
  <c r="F25" i="3"/>
  <c r="E25" i="3"/>
  <c r="AC23" i="3"/>
  <c r="AJ23" i="3" s="1"/>
  <c r="W23" i="3"/>
  <c r="W24" i="3" s="1"/>
  <c r="U23" i="3"/>
  <c r="U24" i="3" s="1"/>
  <c r="S23" i="3"/>
  <c r="S24" i="3"/>
  <c r="Q23" i="3"/>
  <c r="Q24" i="3" s="1"/>
  <c r="O23" i="3"/>
  <c r="O24" i="3" s="1"/>
  <c r="I23" i="3"/>
  <c r="I24" i="3" s="1"/>
  <c r="E23" i="3"/>
  <c r="E24" i="3"/>
  <c r="C23" i="3"/>
  <c r="M8" i="3" s="1"/>
  <c r="J22" i="3"/>
  <c r="I22" i="3"/>
  <c r="H22" i="3"/>
  <c r="G22" i="3"/>
  <c r="G20" i="3"/>
  <c r="G21" i="3"/>
  <c r="F22" i="3"/>
  <c r="E22" i="3"/>
  <c r="W20" i="3"/>
  <c r="W21" i="3" s="1"/>
  <c r="U20" i="3"/>
  <c r="U21" i="3" s="1"/>
  <c r="S20" i="3"/>
  <c r="S21" i="3"/>
  <c r="Q20" i="3"/>
  <c r="Q21" i="3" s="1"/>
  <c r="O20" i="3"/>
  <c r="O21" i="3" s="1"/>
  <c r="M20" i="3"/>
  <c r="M21" i="3" s="1"/>
  <c r="E20" i="3"/>
  <c r="E21" i="3"/>
  <c r="C20" i="3"/>
  <c r="K8" i="3" s="1"/>
  <c r="H19" i="3"/>
  <c r="G19" i="3"/>
  <c r="F19" i="3"/>
  <c r="E19" i="3"/>
  <c r="W17" i="3"/>
  <c r="W18" i="3"/>
  <c r="U17" i="3"/>
  <c r="U18" i="3" s="1"/>
  <c r="S17" i="3"/>
  <c r="S18" i="3" s="1"/>
  <c r="Q17" i="3"/>
  <c r="Q18" i="3" s="1"/>
  <c r="O17" i="3"/>
  <c r="O18" i="3"/>
  <c r="M17" i="3"/>
  <c r="K17" i="3"/>
  <c r="K18" i="3" s="1"/>
  <c r="E17" i="3"/>
  <c r="E18" i="3"/>
  <c r="C17" i="3"/>
  <c r="I8" i="3" s="1"/>
  <c r="F16" i="3"/>
  <c r="AD14" i="3"/>
  <c r="E16" i="3"/>
  <c r="AC14" i="3" s="1"/>
  <c r="W14" i="3"/>
  <c r="W15" i="3"/>
  <c r="U14" i="3"/>
  <c r="U15" i="3" s="1"/>
  <c r="S14" i="3"/>
  <c r="S15" i="3"/>
  <c r="Q14" i="3"/>
  <c r="Q15" i="3" s="1"/>
  <c r="O14" i="3"/>
  <c r="O15" i="3"/>
  <c r="M14" i="3"/>
  <c r="M15" i="3" s="1"/>
  <c r="K14" i="3"/>
  <c r="K15" i="3"/>
  <c r="I14" i="3"/>
  <c r="I15" i="3" s="1"/>
  <c r="C14" i="3"/>
  <c r="G8" i="3" s="1"/>
  <c r="AD11" i="3"/>
  <c r="AC11" i="3"/>
  <c r="AJ11" i="3" s="1"/>
  <c r="W11" i="3"/>
  <c r="W12" i="3"/>
  <c r="U11" i="3"/>
  <c r="U12" i="3" s="1"/>
  <c r="S11" i="3"/>
  <c r="S12" i="3"/>
  <c r="Q11" i="3"/>
  <c r="Q12" i="3" s="1"/>
  <c r="O11" i="3"/>
  <c r="O12" i="3"/>
  <c r="M11" i="3"/>
  <c r="M12" i="3" s="1"/>
  <c r="K11" i="3"/>
  <c r="K12" i="3"/>
  <c r="I11" i="3"/>
  <c r="I12" i="3" s="1"/>
  <c r="G11" i="3"/>
  <c r="G12" i="3"/>
  <c r="C11" i="3"/>
  <c r="E8" i="3" s="1"/>
  <c r="R3" i="3"/>
  <c r="J122" i="2"/>
  <c r="C120" i="2" s="1"/>
  <c r="J120" i="2"/>
  <c r="J118" i="2"/>
  <c r="J107" i="2"/>
  <c r="J98" i="2"/>
  <c r="J100" i="2"/>
  <c r="C98" i="2" s="1"/>
  <c r="J96" i="2"/>
  <c r="J94" i="2"/>
  <c r="J89" i="2"/>
  <c r="C87" i="2" s="1"/>
  <c r="J81" i="2"/>
  <c r="C82" i="2" s="1"/>
  <c r="J65" i="2"/>
  <c r="J63" i="2"/>
  <c r="J56" i="2"/>
  <c r="C54" i="2" s="1"/>
  <c r="J52" i="2"/>
  <c r="J50" i="2"/>
  <c r="J48" i="2"/>
  <c r="C49" i="2" s="1"/>
  <c r="J39" i="2"/>
  <c r="J37" i="2"/>
  <c r="C38" i="2" s="1"/>
  <c r="J32" i="2"/>
  <c r="J30" i="2"/>
  <c r="J28" i="2"/>
  <c r="J21" i="2"/>
  <c r="J17" i="2"/>
  <c r="J15" i="2"/>
  <c r="C16" i="2" s="1"/>
  <c r="J10" i="2"/>
  <c r="J12" i="2"/>
  <c r="C10" i="2" s="1"/>
  <c r="J6" i="2"/>
  <c r="AC38" i="3"/>
  <c r="AJ38" i="3"/>
  <c r="AC26" i="3"/>
  <c r="AJ26" i="3" s="1"/>
  <c r="AC29" i="3"/>
  <c r="AD26" i="3"/>
  <c r="AE26" i="3" s="1"/>
  <c r="AI26" i="3" s="1"/>
  <c r="E14" i="3"/>
  <c r="E15" i="3"/>
  <c r="AB14" i="3" s="1"/>
  <c r="AH14" i="3" s="1"/>
  <c r="AD29" i="3"/>
  <c r="AD23" i="3"/>
  <c r="AE23" i="3" s="1"/>
  <c r="AI23" i="3" s="1"/>
  <c r="I32" i="3"/>
  <c r="AA32" i="3" s="1"/>
  <c r="Y32" i="3"/>
  <c r="O35" i="3"/>
  <c r="O36" i="3" s="1"/>
  <c r="E38" i="3"/>
  <c r="E39" i="3"/>
  <c r="AB38" i="3" s="1"/>
  <c r="AH38" i="3" s="1"/>
  <c r="AK38" i="3" s="1"/>
  <c r="AL38" i="3" s="1"/>
  <c r="AF38" i="3" s="1"/>
  <c r="G17" i="3"/>
  <c r="Y17" i="3" s="1"/>
  <c r="Y43" i="3" s="1"/>
  <c r="G18" i="3"/>
  <c r="I26" i="3"/>
  <c r="I27" i="3" s="1"/>
  <c r="M26" i="3"/>
  <c r="M27" i="3"/>
  <c r="M29" i="3"/>
  <c r="M30" i="3" s="1"/>
  <c r="E26" i="3"/>
  <c r="E27" i="3"/>
  <c r="AD32" i="3"/>
  <c r="AC17" i="3"/>
  <c r="AJ17" i="3"/>
  <c r="AC20" i="3"/>
  <c r="AJ20" i="3" s="1"/>
  <c r="I20" i="3"/>
  <c r="I21" i="3"/>
  <c r="AD20" i="3"/>
  <c r="AC32" i="3"/>
  <c r="AJ32" i="3" s="1"/>
  <c r="AD38" i="3"/>
  <c r="AE38" i="3"/>
  <c r="AI38" i="3"/>
  <c r="E35" i="3"/>
  <c r="E36" i="3" s="1"/>
  <c r="AD35" i="3"/>
  <c r="AC35" i="3"/>
  <c r="AJ35" i="3" s="1"/>
  <c r="AD17" i="3"/>
  <c r="E29" i="3"/>
  <c r="E30" i="3"/>
  <c r="AB29" i="3" s="1"/>
  <c r="AH29" i="3" s="1"/>
  <c r="AK29" i="3" s="1"/>
  <c r="AL29" i="3" s="1"/>
  <c r="AF29" i="3" s="1"/>
  <c r="Q35" i="3"/>
  <c r="Q36" i="3"/>
  <c r="Y14" i="3"/>
  <c r="Y11" i="3"/>
  <c r="AJ29" i="3"/>
  <c r="AE29" i="3"/>
  <c r="AI29" i="3" s="1"/>
  <c r="AA38" i="3"/>
  <c r="Z38" i="3"/>
  <c r="Y38" i="3"/>
  <c r="AA17" i="3"/>
  <c r="Y23" i="3"/>
  <c r="Y26" i="3"/>
  <c r="Z11" i="3"/>
  <c r="Z43" i="3" s="1"/>
  <c r="Z23" i="3"/>
  <c r="Z26" i="3"/>
  <c r="Z14" i="3"/>
  <c r="AA11" i="3"/>
  <c r="AE11" i="3"/>
  <c r="AA14" i="3"/>
  <c r="M18" i="3"/>
  <c r="AA23" i="3"/>
  <c r="AA26" i="3"/>
  <c r="Z17" i="3"/>
  <c r="Z20" i="3"/>
  <c r="Z29" i="3"/>
  <c r="Z32" i="3"/>
  <c r="Y20" i="3"/>
  <c r="I33" i="3"/>
  <c r="AA20" i="3"/>
  <c r="Y35" i="3"/>
  <c r="Y29" i="3"/>
  <c r="AA29" i="3"/>
  <c r="AA35" i="3"/>
  <c r="AE20" i="3"/>
  <c r="AI20" i="3"/>
  <c r="AE35" i="3"/>
  <c r="AI35" i="3" s="1"/>
  <c r="AE32" i="3"/>
  <c r="AI32" i="3" s="1"/>
  <c r="AE17" i="3"/>
  <c r="AI17" i="3"/>
  <c r="AD43" i="3"/>
  <c r="Z35" i="3"/>
  <c r="AI11" i="3"/>
  <c r="AJ14" i="3" l="1"/>
  <c r="AE14" i="3"/>
  <c r="AC43" i="3"/>
  <c r="AA43" i="3"/>
  <c r="AB20" i="3"/>
  <c r="AH20" i="3" s="1"/>
  <c r="AK20" i="3" s="1"/>
  <c r="AL20" i="3" s="1"/>
  <c r="AF20" i="3" s="1"/>
  <c r="AB23" i="3"/>
  <c r="AH23" i="3" s="1"/>
  <c r="AK23" i="3" s="1"/>
  <c r="AL23" i="3" s="1"/>
  <c r="AF23" i="3" s="1"/>
  <c r="AB26" i="3"/>
  <c r="AH26" i="3" s="1"/>
  <c r="AK26" i="3" s="1"/>
  <c r="AL26" i="3" s="1"/>
  <c r="AF26" i="3" s="1"/>
  <c r="AB11" i="3"/>
  <c r="AB35" i="3"/>
  <c r="AH35" i="3" s="1"/>
  <c r="AK35" i="3" s="1"/>
  <c r="AL35" i="3" s="1"/>
  <c r="AF35" i="3" s="1"/>
  <c r="AB17" i="3"/>
  <c r="AH17" i="3" s="1"/>
  <c r="AK17" i="3" s="1"/>
  <c r="AL17" i="3" s="1"/>
  <c r="AF17" i="3" s="1"/>
  <c r="AI14" i="3" l="1"/>
  <c r="AK14" i="3" s="1"/>
  <c r="AL14" i="3" s="1"/>
  <c r="AF14" i="3" s="1"/>
  <c r="AE43" i="3"/>
  <c r="AB43" i="3"/>
  <c r="AH11" i="3"/>
  <c r="AK11" i="3" s="1"/>
  <c r="AL11" i="3" s="1"/>
  <c r="AF11" i="3" s="1"/>
  <c r="AF43" i="3" s="1"/>
</calcChain>
</file>

<file path=xl/sharedStrings.xml><?xml version="1.0" encoding="utf-8"?>
<sst xmlns="http://schemas.openxmlformats.org/spreadsheetml/2006/main" count="611" uniqueCount="298">
  <si>
    <t>２０２１年度春日部市サッカー協会ＯＶＥＲ３０シニアリーグ　大会要項</t>
    <phoneticPr fontId="52"/>
  </si>
  <si>
    <t>名称</t>
  </si>
  <si>
    <t>春日部市ＯＶＥＲ３０シニアリーグ</t>
  </si>
  <si>
    <t>主催</t>
  </si>
  <si>
    <t>春日部市サッカー協会</t>
  </si>
  <si>
    <t>期日</t>
  </si>
  <si>
    <t>別紙のとおり</t>
  </si>
  <si>
    <t>会場</t>
  </si>
  <si>
    <t>試合形式</t>
  </si>
  <si>
    <t>１０チーム総当たりのリーグ戦を行なう。</t>
  </si>
  <si>
    <t>試合方法</t>
  </si>
  <si>
    <t>５０分（２５－２５）とする。</t>
    <phoneticPr fontId="52"/>
  </si>
  <si>
    <t>順位決定</t>
  </si>
  <si>
    <t xml:space="preserve">勝ち点の多い順による。（勝３点・引き分け１点・負０点）
</t>
  </si>
  <si>
    <t>勝ち点が同じ場合は、次の順位で決定する。</t>
  </si>
  <si>
    <t>(1)</t>
  </si>
  <si>
    <t>得失点差</t>
  </si>
  <si>
    <t>(2)</t>
  </si>
  <si>
    <t>総得点</t>
  </si>
  <si>
    <t>(3)</t>
  </si>
  <si>
    <t>直接対決の結果</t>
  </si>
  <si>
    <t>(4)</t>
  </si>
  <si>
    <t>抽選</t>
  </si>
  <si>
    <t>※</t>
  </si>
  <si>
    <t>不戦勝は　５対０　とする。　　</t>
  </si>
  <si>
    <t>競技規則</t>
  </si>
  <si>
    <t>(1)　当該年度（財）日本サッカー協会競技規則による。</t>
    <phoneticPr fontId="52"/>
  </si>
  <si>
    <t>(2)　各試合の登録人数及び交代要員の登録は無制限とする。</t>
  </si>
  <si>
    <t>(3)　当該試合において、一度交代して退いた選手が、再び当該試合に出場することができる。</t>
  </si>
  <si>
    <t>(4)　本大会で退場を命ぜられた選手は、次の１試合に出場できず、それ以後の処置について</t>
    <phoneticPr fontId="52"/>
  </si>
  <si>
    <t>　　 は運営委員会にて審議の上決定するものとする。</t>
  </si>
  <si>
    <r>
      <t>(5)　本大会期間中、警告を</t>
    </r>
    <r>
      <rPr>
        <b/>
        <sz val="12"/>
        <rFont val="ＭＳ Ｐゴシック"/>
        <family val="3"/>
        <charset val="128"/>
      </rPr>
      <t>２回</t>
    </r>
    <r>
      <rPr>
        <sz val="12"/>
        <rFont val="ＭＳ Ｐゴシック"/>
        <family val="3"/>
        <charset val="128"/>
      </rPr>
      <t>受けた選手は次の試合に出場できない。</t>
    </r>
  </si>
  <si>
    <t>(6)　以下の場合は不戦敗扱いとし、「０対５」とする。</t>
  </si>
  <si>
    <t>　　①　試合開始時刻10分前までに試合成立人数８名に満たない場合</t>
  </si>
  <si>
    <t>　　②　未登録選手が出場した場合</t>
  </si>
  <si>
    <t>参加資格</t>
  </si>
  <si>
    <t>試合当日現在で３５歳以上の選手。</t>
    <phoneticPr fontId="52"/>
  </si>
  <si>
    <t>但し、試合当日現在で３０歳以上３５歳未満の選手が３名まで出場することが出来る。</t>
    <phoneticPr fontId="52"/>
  </si>
  <si>
    <t>(2)　スポーツ傷害保険に加入している選手。</t>
  </si>
  <si>
    <t>(3)　本部ファイル内「選手登録書」に記載してある選手。</t>
  </si>
  <si>
    <t>(4)　試合当日に正常な体温及び体調である選手。</t>
    <rPh sb="4" eb="6">
      <t>シアイ</t>
    </rPh>
    <rPh sb="6" eb="8">
      <t>トウジツ</t>
    </rPh>
    <rPh sb="9" eb="11">
      <t>セイジョウ</t>
    </rPh>
    <rPh sb="12" eb="14">
      <t>タイオン</t>
    </rPh>
    <rPh sb="14" eb="15">
      <t>オヨ</t>
    </rPh>
    <rPh sb="16" eb="18">
      <t>タイチョウ</t>
    </rPh>
    <rPh sb="21" eb="23">
      <t>センシュ</t>
    </rPh>
    <phoneticPr fontId="52"/>
  </si>
  <si>
    <t>審判</t>
  </si>
  <si>
    <t>(1)　審判服（上着）を必ず着用する。</t>
  </si>
  <si>
    <t>(2)　本部ファイル内「選手登録書」とメンバー表の照合及び選手証による出場選手の確認。</t>
  </si>
  <si>
    <t>出場選手の年齢確認及び各チームがピッチ内に３０歳以上３５歳未満の選手が３名以内</t>
  </si>
  <si>
    <r>
      <t>であるかを本部で随時確認する。</t>
    </r>
    <r>
      <rPr>
        <sz val="12"/>
        <color rgb="FFFF0000"/>
        <rFont val="MS PGothic"/>
        <family val="3"/>
        <charset val="128"/>
      </rPr>
      <t>又、記載された体温のチェックもすること。</t>
    </r>
    <rPh sb="15" eb="16">
      <t>マタ</t>
    </rPh>
    <rPh sb="17" eb="19">
      <t>キサイ</t>
    </rPh>
    <rPh sb="22" eb="24">
      <t>タイオン</t>
    </rPh>
    <phoneticPr fontId="52"/>
  </si>
  <si>
    <t>(3)　スネ当て、スパイク、ユニフォーム、装飾具等の装備確認。</t>
    <phoneticPr fontId="52"/>
  </si>
  <si>
    <t>(4)　試合開始時間を厳守する。</t>
  </si>
  <si>
    <t>(5)　試合後は審判報告書を記入し、審判報告書・両チームメンバー表・交代用紙をホチキス</t>
  </si>
  <si>
    <t>　　 で止め本部セットの当該節のところへファイルする。</t>
  </si>
  <si>
    <t>(6)　退場者が出た場合は審判報告書（重要事項）も詳細を記入し、春日部市サッカー協会</t>
  </si>
  <si>
    <t>　　　シニア部伊藤まで当日のうちに報告する。</t>
  </si>
  <si>
    <t>(7)　試合結果(対戦カード、スコア、警告もしくは退場者がいた場合は理由とその選手の</t>
    <phoneticPr fontId="52"/>
  </si>
  <si>
    <t xml:space="preserve">　　 </t>
    <phoneticPr fontId="52"/>
  </si>
  <si>
    <t>フルネームとチーム名）を、春日部市サッカー協会シニア部伊藤までメール報告する。</t>
  </si>
  <si>
    <t xml:space="preserve">  　〈連絡先〉　s.i.41@docomo.ne.jp     090-1464-4727   伊藤</t>
  </si>
  <si>
    <r>
      <t xml:space="preserve"> 　</t>
    </r>
    <r>
      <rPr>
        <sz val="12"/>
        <rFont val="ＭＳ Ｐゴシック"/>
        <family val="3"/>
        <charset val="128"/>
      </rPr>
      <t>　☆当日18:00までに必ず報告すること。</t>
    </r>
  </si>
  <si>
    <t>表彰</t>
  </si>
  <si>
    <t>上位チームに賞品有り。</t>
  </si>
  <si>
    <t>当番チームA</t>
  </si>
  <si>
    <t>各グラウンドで下記の通り用具を持ち込み、9:00（外郭Gは9：30）に第1試合が始められるように</t>
    <rPh sb="25" eb="27">
      <t>ガイカク</t>
    </rPh>
    <phoneticPr fontId="52"/>
  </si>
  <si>
    <t>グラウンドの設営を行なう。（ゴール設置のみ第1試合の2チームで行なう）</t>
    <phoneticPr fontId="52"/>
  </si>
  <si>
    <t>【大沼Ｇの場合】</t>
  </si>
  <si>
    <t>①</t>
  </si>
  <si>
    <r>
      <t>当日8：00までに</t>
    </r>
    <r>
      <rPr>
        <i/>
        <sz val="12"/>
        <rFont val="ＭＳ Ｐゴシック"/>
        <family val="3"/>
        <charset val="128"/>
      </rPr>
      <t>大沼Ｇ倉庫</t>
    </r>
    <r>
      <rPr>
        <sz val="12"/>
        <rFont val="ＭＳ Ｐゴシック"/>
        <family val="3"/>
        <charset val="128"/>
      </rPr>
      <t>よりゴールネット、</t>
    </r>
    <r>
      <rPr>
        <i/>
        <sz val="12"/>
        <rFont val="ＭＳ Ｐゴシック"/>
        <family val="3"/>
        <charset val="128"/>
      </rPr>
      <t>ラインカー</t>
    </r>
    <r>
      <rPr>
        <sz val="12"/>
        <rFont val="ＭＳ Ｐゴシック"/>
        <family val="3"/>
        <charset val="128"/>
      </rPr>
      <t>、石灰</t>
    </r>
    <r>
      <rPr>
        <sz val="12"/>
        <rFont val="MS PGothic"/>
        <family val="3"/>
        <charset val="128"/>
      </rPr>
      <t>を運ぶ。</t>
    </r>
    <phoneticPr fontId="52"/>
  </si>
  <si>
    <t>②</t>
  </si>
  <si>
    <t>当日8：00までに協会倉庫より本部セット、メジャー、コーナーフラッグ（杭含む）を運ぶ。</t>
    <rPh sb="35" eb="36">
      <t>クイ</t>
    </rPh>
    <rPh sb="36" eb="37">
      <t>フク</t>
    </rPh>
    <phoneticPr fontId="52"/>
  </si>
  <si>
    <t>【中野Ｇの場合】</t>
  </si>
  <si>
    <r>
      <t>当日8：00までに</t>
    </r>
    <r>
      <rPr>
        <i/>
        <sz val="12"/>
        <rFont val="ＭＳ Ｐゴシック"/>
        <family val="3"/>
        <charset val="128"/>
      </rPr>
      <t>協会倉庫</t>
    </r>
    <r>
      <rPr>
        <sz val="12"/>
        <rFont val="ＭＳ Ｐゴシック"/>
        <family val="3"/>
        <charset val="128"/>
      </rPr>
      <t>よりコーナーフラッグ（杭含む）、</t>
    </r>
    <r>
      <rPr>
        <i/>
        <sz val="12"/>
        <rFont val="ＭＳ Ｐゴシック"/>
        <family val="3"/>
        <charset val="128"/>
      </rPr>
      <t>ラインカー</t>
    </r>
    <r>
      <rPr>
        <sz val="12"/>
        <rFont val="ＭＳ Ｐゴシック"/>
        <family val="3"/>
        <charset val="128"/>
      </rPr>
      <t>、石灰、メジャー、</t>
    </r>
    <rPh sb="24" eb="25">
      <t>クイ</t>
    </rPh>
    <rPh sb="25" eb="26">
      <t>フク</t>
    </rPh>
    <phoneticPr fontId="52"/>
  </si>
  <si>
    <t>本部セットを運ぶ。（ゴールネットは中野Ｇ倉庫に有り）</t>
    <phoneticPr fontId="52"/>
  </si>
  <si>
    <t>8：30にウィングハットで水道の鍵を借りる。</t>
  </si>
  <si>
    <t>【谷原西Gの場合】</t>
  </si>
  <si>
    <r>
      <t>当日8：00までに協会倉庫より本部セット、メジャー、</t>
    </r>
    <r>
      <rPr>
        <i/>
        <sz val="12"/>
        <rFont val="ＭＳ Ｐゴシック"/>
        <family val="3"/>
        <charset val="128"/>
      </rPr>
      <t>ラインカー</t>
    </r>
    <r>
      <rPr>
        <sz val="12"/>
        <rFont val="ＭＳ Ｐゴシック"/>
        <family val="3"/>
        <charset val="128"/>
      </rPr>
      <t>、石灰、コーナーフラッグを運ぶ。</t>
    </r>
  </si>
  <si>
    <t>当日8：00までに協会倉庫の隣の倉庫よりゴールネットを運ぶ。</t>
  </si>
  <si>
    <t>【外郭Ｇの場合】</t>
  </si>
  <si>
    <r>
      <t>当日</t>
    </r>
    <r>
      <rPr>
        <sz val="12"/>
        <rFont val="ＭＳ Ｐゴシック"/>
        <family val="3"/>
        <charset val="128"/>
      </rPr>
      <t>8：30前後に</t>
    </r>
    <r>
      <rPr>
        <i/>
        <sz val="12"/>
        <rFont val="ＭＳ Ｐゴシック"/>
        <family val="3"/>
        <charset val="128"/>
      </rPr>
      <t>庄和体育館倉庫</t>
    </r>
    <r>
      <rPr>
        <sz val="12"/>
        <rFont val="ＭＳ Ｐゴシック"/>
        <family val="3"/>
        <charset val="128"/>
      </rPr>
      <t>よりゴールネット、</t>
    </r>
    <r>
      <rPr>
        <i/>
        <sz val="12"/>
        <rFont val="ＭＳ Ｐゴシック"/>
        <family val="3"/>
        <charset val="128"/>
      </rPr>
      <t>ラインカー</t>
    </r>
    <r>
      <rPr>
        <sz val="12"/>
        <rFont val="ＭＳ Ｐゴシック"/>
        <family val="3"/>
        <charset val="128"/>
      </rPr>
      <t>を運ぶ。</t>
    </r>
  </si>
  <si>
    <t>又、受付窓口でグラウンド鍵を借りる。</t>
  </si>
  <si>
    <t>当日8：00までに協会倉庫より石灰、メジャー、本部セット、コーナーフラッグ（杭含む）を運ぶ。</t>
    <rPh sb="38" eb="39">
      <t>クイ</t>
    </rPh>
    <rPh sb="39" eb="40">
      <t>フク</t>
    </rPh>
    <phoneticPr fontId="52"/>
  </si>
  <si>
    <t>当番チームB</t>
  </si>
  <si>
    <t>(1) 　各グラウンドで「12　当番チームA」で持ち込んだ用具類を元の場所へ戻す。</t>
  </si>
  <si>
    <t>(2)　 試合会場に忘れ物やゴミ等がないかどうか確認する。</t>
  </si>
  <si>
    <t>(3)　 ゴールネットが倉庫内の定位置に戻っているか確認する。</t>
  </si>
  <si>
    <t>第1試合</t>
  </si>
  <si>
    <t>(1)　 当日は8：00にグラウンドへ集合し、9：00に試合開始できるよう準備する。</t>
  </si>
  <si>
    <t>但し、外郭Gは9:30キックオフとするので、8:30にグラウンドに集合し準備する。</t>
  </si>
  <si>
    <t>(2)　 第1試合の2チームはゴールの設営をすることとする。</t>
  </si>
  <si>
    <t>　　　どちらのゴールを設営するかは、その節がホームもしくはアウェイにより決定する。</t>
  </si>
  <si>
    <t>(3)　 雨天等の中止決定は第1試合の2チームで判断、決定する。中止の場合、その2チームは</t>
  </si>
  <si>
    <t>その他の8チームとシニア部伊藤まで必ず連絡すること。</t>
  </si>
  <si>
    <t>最終試合</t>
  </si>
  <si>
    <t>(1)　 試合終了後、ゴールの撤去及びゴールネットを倉庫内の定位置に戻す。</t>
  </si>
  <si>
    <t>(2)　 大沼G及び谷原西G芝については、試合終了後にグラウンド整備を行なう。</t>
    <rPh sb="5" eb="7">
      <t>オオヌマ</t>
    </rPh>
    <rPh sb="10" eb="12">
      <t>タニハラ</t>
    </rPh>
    <rPh sb="12" eb="13">
      <t>ニシ</t>
    </rPh>
    <phoneticPr fontId="52"/>
  </si>
  <si>
    <t>その他</t>
  </si>
  <si>
    <t>(1)　試合チームは試合開始30分前に審判担当チームへメンバー表１枚と試合球1つを提出し、</t>
    <phoneticPr fontId="52"/>
  </si>
  <si>
    <r>
      <t>　　 スターティングメンバーは</t>
    </r>
    <r>
      <rPr>
        <sz val="12"/>
        <rFont val="ＭＳ Ｐゴシック"/>
        <family val="3"/>
        <charset val="128"/>
      </rPr>
      <t>試合開始10分前に本部前に選手証持参の上整列し、審判の</t>
    </r>
  </si>
  <si>
    <t>　　 確認を受けること。　→　キックオフ時間厳守</t>
  </si>
  <si>
    <t>(2)　 外郭G及び中野G芝以外の各グラウンドは、試合終了後にグラウンド整備を行なう。</t>
  </si>
  <si>
    <t>試合会場内全体を禁煙とし、喫煙は敷地外のみとする。</t>
    <phoneticPr fontId="52"/>
  </si>
  <si>
    <t>(3)　 雨天等で中止になった場合、その節を予備日にまわして以後の日程は変えず実施する。</t>
  </si>
  <si>
    <t>(4)　 本要項に規定されていない事項については、運営委員会において協議の上、決定する</t>
  </si>
  <si>
    <t>　　　こととする。</t>
  </si>
  <si>
    <t>問合せ</t>
  </si>
  <si>
    <t>春日部市サッカー協会　シニア部　伊藤　慎一　０９０－１４６４－４７２７</t>
  </si>
  <si>
    <t>ご案内</t>
  </si>
  <si>
    <t>春日部市サッカー協会ホームページ　　http://www.kasukabe-fa.com/index.html　（About  KFA)</t>
  </si>
  <si>
    <t>２０２１年度春日部市OVER３０シニアリーグ日程表</t>
    <phoneticPr fontId="52"/>
  </si>
  <si>
    <t>節</t>
  </si>
  <si>
    <t>月日・会場</t>
  </si>
  <si>
    <t>会場責任</t>
  </si>
  <si>
    <t>Kick Off</t>
  </si>
  <si>
    <t>Home</t>
  </si>
  <si>
    <t>Away</t>
  </si>
  <si>
    <t>第１節</t>
  </si>
  <si>
    <t>当番Ａ</t>
  </si>
  <si>
    <t>－</t>
  </si>
  <si>
    <t>中野（芝）</t>
  </si>
  <si>
    <t>当番Ｂ</t>
  </si>
  <si>
    <t>第２節</t>
  </si>
  <si>
    <t>第３節</t>
  </si>
  <si>
    <t>谷原中</t>
    <rPh sb="0" eb="2">
      <t>タニハラ</t>
    </rPh>
    <rPh sb="2" eb="3">
      <t>ナカ</t>
    </rPh>
    <phoneticPr fontId="52"/>
  </si>
  <si>
    <t>第４節</t>
  </si>
  <si>
    <t>第５節</t>
  </si>
  <si>
    <t>外郭</t>
    <rPh sb="0" eb="2">
      <t>ガイカク</t>
    </rPh>
    <phoneticPr fontId="52"/>
  </si>
  <si>
    <t>第６節</t>
  </si>
  <si>
    <t>第７節</t>
  </si>
  <si>
    <t>第８節</t>
  </si>
  <si>
    <t>第９節</t>
  </si>
  <si>
    <t>予備日</t>
    <rPh sb="0" eb="3">
      <t>ヨビビ</t>
    </rPh>
    <phoneticPr fontId="52"/>
  </si>
  <si>
    <t>A</t>
  </si>
  <si>
    <t>リベンジ</t>
    <phoneticPr fontId="52"/>
  </si>
  <si>
    <t>10/10</t>
    <phoneticPr fontId="52"/>
  </si>
  <si>
    <t>中野（芝）</t>
    <rPh sb="0" eb="1">
      <t>ナカ</t>
    </rPh>
    <rPh sb="1" eb="2">
      <t>ノ</t>
    </rPh>
    <rPh sb="3" eb="4">
      <t>シバ</t>
    </rPh>
    <phoneticPr fontId="52"/>
  </si>
  <si>
    <t>B</t>
  </si>
  <si>
    <t>ガヤックス</t>
    <phoneticPr fontId="52"/>
  </si>
  <si>
    <t>3/27</t>
    <phoneticPr fontId="52"/>
  </si>
  <si>
    <t>C</t>
  </si>
  <si>
    <t>カッタリーズ</t>
    <phoneticPr fontId="52"/>
  </si>
  <si>
    <t>D</t>
  </si>
  <si>
    <t>KNFC</t>
    <phoneticPr fontId="52"/>
  </si>
  <si>
    <t>E</t>
  </si>
  <si>
    <t>イケメン</t>
    <phoneticPr fontId="52"/>
  </si>
  <si>
    <t>F</t>
  </si>
  <si>
    <t>Around 40</t>
    <phoneticPr fontId="52"/>
  </si>
  <si>
    <t>優勝</t>
  </si>
  <si>
    <t>G</t>
  </si>
  <si>
    <t>RVS</t>
    <phoneticPr fontId="52"/>
  </si>
  <si>
    <t>H</t>
  </si>
  <si>
    <t>KDW</t>
    <phoneticPr fontId="52"/>
  </si>
  <si>
    <t>準優勝</t>
  </si>
  <si>
    <t>I</t>
  </si>
  <si>
    <t>レッドジョーカーズ</t>
    <phoneticPr fontId="52"/>
  </si>
  <si>
    <t>J</t>
  </si>
  <si>
    <t>東春</t>
    <rPh sb="0" eb="1">
      <t>トウ</t>
    </rPh>
    <rPh sb="1" eb="2">
      <t>シュン</t>
    </rPh>
    <phoneticPr fontId="52"/>
  </si>
  <si>
    <t>３位</t>
  </si>
  <si>
    <t>2021年ｏｖｅｒ30シニアリーグ順位表</t>
    <phoneticPr fontId="52"/>
  </si>
  <si>
    <t>区分</t>
  </si>
  <si>
    <t>勝点</t>
  </si>
  <si>
    <t>勝ち</t>
  </si>
  <si>
    <t>○</t>
  </si>
  <si>
    <t>引分け</t>
  </si>
  <si>
    <t>△</t>
  </si>
  <si>
    <t>負け</t>
  </si>
  <si>
    <t>●</t>
  </si>
  <si>
    <t>※順位決定 ； ①勝点 ⇒ ②得失点差 ⇒ ③得点</t>
  </si>
  <si>
    <t>チーム名</t>
  </si>
  <si>
    <t>勝
○</t>
  </si>
  <si>
    <t>分
△</t>
  </si>
  <si>
    <t>負
●</t>
  </si>
  <si>
    <t>得点</t>
  </si>
  <si>
    <t>失点</t>
  </si>
  <si>
    <t>順位</t>
  </si>
  <si>
    <t>勝点順位
×
１０００</t>
  </si>
  <si>
    <t>総得点
÷
１０００</t>
  </si>
  <si>
    <t>計</t>
  </si>
  <si>
    <t>MIN</t>
  </si>
  <si>
    <t>2021年春日部市サッカー・リーグO-30選手登録書</t>
    <phoneticPr fontId="52"/>
  </si>
  <si>
    <t>チ　ー　ム　名</t>
  </si>
  <si>
    <t>RVS 40N</t>
  </si>
  <si>
    <t>チーム登録番号</t>
  </si>
  <si>
    <t>代　表　者　名</t>
  </si>
  <si>
    <t>監　　督　　名</t>
  </si>
  <si>
    <t>連絡者氏名</t>
  </si>
  <si>
    <t>電話</t>
  </si>
  <si>
    <t>住　　   所</t>
  </si>
  <si>
    <t>ＦＡＸ</t>
  </si>
  <si>
    <t>E　アドレス</t>
  </si>
  <si>
    <t>携帯</t>
  </si>
  <si>
    <t>第二連絡者</t>
  </si>
  <si>
    <t>住 　　  所</t>
  </si>
  <si>
    <t>登　　録　　選　　手　　名</t>
  </si>
  <si>
    <t>№</t>
  </si>
  <si>
    <t>選手名</t>
  </si>
  <si>
    <t>年齢</t>
  </si>
  <si>
    <t>生年月日</t>
  </si>
  <si>
    <t>帯同審判員</t>
  </si>
  <si>
    <t>氏　　　　名</t>
  </si>
  <si>
    <t>級</t>
  </si>
  <si>
    <t>登録番号</t>
  </si>
  <si>
    <t>登録ユニフォーム</t>
  </si>
  <si>
    <t>ゴールキーパー</t>
  </si>
  <si>
    <t>フィールドプレーヤー</t>
  </si>
  <si>
    <t>シ　ャ　ツ</t>
  </si>
  <si>
    <t>パ　ン　ツ</t>
  </si>
  <si>
    <t>スットキング</t>
  </si>
  <si>
    <t>正</t>
  </si>
  <si>
    <t>副</t>
  </si>
  <si>
    <t>チームプロフィール</t>
  </si>
  <si>
    <t>春日部市サッカー協会 O-30メンバー表</t>
  </si>
  <si>
    <t>大会名</t>
  </si>
  <si>
    <t>春日部市O-30リーグ　　（2021年度）</t>
    <phoneticPr fontId="52"/>
  </si>
  <si>
    <t>対　戦</t>
  </si>
  <si>
    <t>ＶＳ　　　　</t>
  </si>
  <si>
    <t>試合日</t>
  </si>
  <si>
    <t>　　　月　　　日　キックオフ（　　　時　　　分）　会場（　　　　　　　　　　　）</t>
  </si>
  <si>
    <t>No</t>
  </si>
  <si>
    <t>背番号</t>
  </si>
  <si>
    <t>先発</t>
  </si>
  <si>
    <t>選手氏名</t>
  </si>
  <si>
    <t>体温</t>
    <rPh sb="0" eb="2">
      <t>タイオン</t>
    </rPh>
    <phoneticPr fontId="52"/>
  </si>
  <si>
    <t>対戦相手</t>
  </si>
  <si>
    <t>役員名</t>
  </si>
  <si>
    <t>代表者</t>
  </si>
  <si>
    <t>監　督</t>
  </si>
  <si>
    <t>コーチ</t>
  </si>
  <si>
    <t xml:space="preserve"> </t>
  </si>
  <si>
    <t>マネージャー</t>
  </si>
  <si>
    <t xml:space="preserve">  　　級</t>
  </si>
  <si>
    <t>ユニホームの色</t>
  </si>
  <si>
    <t>シャツ</t>
  </si>
  <si>
    <t>パンツ</t>
  </si>
  <si>
    <t>ｽﾄｯｷﾝｸﾞ</t>
  </si>
  <si>
    <t>このメンバー表は、3枚（相手・本部と審判・自ﾁｰﾑ）を試合開始「３０」分前に本部へ提出する</t>
  </si>
  <si>
    <t>先発選手に○をつけ、交替はフリー（一度交替した選手の再出場も可能）</t>
  </si>
  <si>
    <t>2021年度春日部市over30シニアリーグ</t>
    <phoneticPr fontId="52"/>
  </si>
  <si>
    <t>警告・退場者一覧</t>
  </si>
  <si>
    <r>
      <t>2021年　</t>
    </r>
    <r>
      <rPr>
        <sz val="11"/>
        <rFont val="ＭＳ Ｐゴシック"/>
        <family val="3"/>
        <charset val="128"/>
      </rPr>
      <t>月　日現在</t>
    </r>
    <phoneticPr fontId="52"/>
  </si>
  <si>
    <t>年月日</t>
  </si>
  <si>
    <t>種類</t>
  </si>
  <si>
    <t>枚数</t>
  </si>
  <si>
    <t>累計枚数</t>
  </si>
  <si>
    <t>備考</t>
  </si>
  <si>
    <t>2021年度春日部市over30シニアリーグ 　審判報告書</t>
    <phoneticPr fontId="52"/>
  </si>
  <si>
    <t>第　　　　　節</t>
  </si>
  <si>
    <t>　　　月　　　日</t>
  </si>
  <si>
    <t>グラウンド　</t>
  </si>
  <si>
    <t>　第　　　試合 キックオフ 　       　： 　　　～</t>
  </si>
  <si>
    <t>対戦カード</t>
  </si>
  <si>
    <t>VS</t>
  </si>
  <si>
    <t>スコア</t>
  </si>
  <si>
    <t>前半</t>
  </si>
  <si>
    <t>後半</t>
  </si>
  <si>
    <t>合計</t>
  </si>
  <si>
    <t>警 告 者
および
退 場 者</t>
  </si>
  <si>
    <t>選手名（チーム名）</t>
  </si>
  <si>
    <t>内容</t>
  </si>
  <si>
    <t>（　　　　）</t>
  </si>
  <si>
    <t>　天　候</t>
  </si>
  <si>
    <t>　グラウンド状態</t>
  </si>
  <si>
    <t>審判氏名
［所属チーム］</t>
    <phoneticPr fontId="52"/>
  </si>
  <si>
    <t>　主　審</t>
  </si>
  <si>
    <t>［　　　　　　　　　　］</t>
  </si>
  <si>
    <t>　副　審</t>
  </si>
  <si>
    <t>　予備審</t>
  </si>
  <si>
    <t>感　　　想
・服　装
・マナー
・けが人
等</t>
  </si>
  <si>
    <t>☆後半審判担当チームは、対戦カード・試合結果・警告or退場者が出たらその氏名とチーム名を協会シニア部伊藤へ</t>
  </si>
  <si>
    <t>　報告して下さい。　　</t>
  </si>
  <si>
    <r>
      <t>　審　　判　　報　　告　　書（</t>
    </r>
    <r>
      <rPr>
        <sz val="14"/>
        <color rgb="FFFF0000"/>
        <rFont val="ＭＳ Ｐゴシック"/>
        <family val="3"/>
        <charset val="128"/>
      </rPr>
      <t>重要事項</t>
    </r>
    <r>
      <rPr>
        <sz val="14"/>
        <rFont val="ＭＳ Ｐゴシック"/>
        <family val="3"/>
        <charset val="128"/>
      </rPr>
      <t>）</t>
    </r>
  </si>
  <si>
    <t>大　会　名</t>
  </si>
  <si>
    <t>春日部市over30シニアリーグ　　（2021年度）</t>
    <phoneticPr fontId="52"/>
  </si>
  <si>
    <t>試合時間</t>
  </si>
  <si>
    <t>分</t>
  </si>
  <si>
    <t>延長戦</t>
  </si>
  <si>
    <t>試　　　合</t>
  </si>
  <si>
    <t>対</t>
  </si>
  <si>
    <t>日　　　時</t>
  </si>
  <si>
    <t>年</t>
  </si>
  <si>
    <t>月</t>
  </si>
  <si>
    <t>日</t>
  </si>
  <si>
    <t>退場、その他重要事項についての詳細</t>
  </si>
  <si>
    <t>以上の通り報告いたします。</t>
  </si>
  <si>
    <t>主審署名</t>
  </si>
  <si>
    <t>春日部市サッカー協会会長　殿</t>
  </si>
  <si>
    <t>更新日：</t>
    <rPh sb="0" eb="3">
      <t>コウシンビ</t>
    </rPh>
    <phoneticPr fontId="52"/>
  </si>
  <si>
    <t>KDW</t>
  </si>
  <si>
    <t>東春</t>
  </si>
  <si>
    <t>ガヤックス</t>
  </si>
  <si>
    <t>RVS</t>
  </si>
  <si>
    <t>イケメン</t>
  </si>
  <si>
    <t>リベンジ</t>
  </si>
  <si>
    <t>レッドジョーカーズ</t>
  </si>
  <si>
    <t>Around 40</t>
  </si>
  <si>
    <t>カッタリーズ</t>
  </si>
  <si>
    <t>KNFC</t>
  </si>
  <si>
    <t>節</t>
    <phoneticPr fontId="52"/>
  </si>
  <si>
    <t>第２節（未消化分）</t>
    <rPh sb="4" eb="8">
      <t>ミショウカブン</t>
    </rPh>
    <phoneticPr fontId="52"/>
  </si>
  <si>
    <t>第３節（雨天順延分）</t>
    <rPh sb="4" eb="6">
      <t>ウテン</t>
    </rPh>
    <rPh sb="6" eb="8">
      <t>ジュンエン</t>
    </rPh>
    <rPh sb="8" eb="9">
      <t>ブン</t>
    </rPh>
    <phoneticPr fontId="52"/>
  </si>
  <si>
    <t>第４節（雨天順延分）</t>
    <phoneticPr fontId="52"/>
  </si>
  <si>
    <t>第５節（緊急事態宣言延期分）</t>
    <rPh sb="4" eb="10">
      <t>キンキュウジタイセンゲン</t>
    </rPh>
    <rPh sb="10" eb="12">
      <t>エンキ</t>
    </rPh>
    <rPh sb="12" eb="13">
      <t>ブン</t>
    </rPh>
    <phoneticPr fontId="5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</si>
</sst>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点&quot;"/>
    <numFmt numFmtId="177" formatCode="#,##0_ "/>
    <numFmt numFmtId="178" formatCode="#,###"/>
    <numFmt numFmtId="179" formatCode="0.00000_ "/>
    <numFmt numFmtId="180" formatCode="0&quot;枚&quot;"/>
  </numFmts>
  <fonts count="56">
    <font>
      <sz val="11"/>
      <color rgb="FF000000"/>
      <name val="MS PGothic"/>
    </font>
    <font>
      <b/>
      <sz val="12"/>
      <name val="ＭＳ ゴシック"/>
      <family val="3"/>
      <charset val="128"/>
    </font>
    <font>
      <sz val="12"/>
      <name val="MS PGothic"/>
      <family val="3"/>
      <charset val="128"/>
    </font>
    <font>
      <sz val="12"/>
      <color rgb="FF000000"/>
      <name val="MS PGothic"/>
      <family val="3"/>
      <charset val="128"/>
    </font>
    <font>
      <b/>
      <sz val="12"/>
      <name val="MS PGothic"/>
      <family val="3"/>
      <charset val="128"/>
    </font>
    <font>
      <sz val="11"/>
      <name val="MS PGothic"/>
      <family val="3"/>
      <charset val="128"/>
    </font>
    <font>
      <sz val="10"/>
      <name val="MS PGothic"/>
      <family val="3"/>
      <charset val="128"/>
    </font>
    <font>
      <sz val="12"/>
      <color rgb="FFFF0000"/>
      <name val="MS PGothic"/>
      <family val="3"/>
      <charset val="128"/>
    </font>
    <font>
      <b/>
      <sz val="28"/>
      <name val="MS PGothic"/>
      <family val="3"/>
      <charset val="128"/>
    </font>
    <font>
      <sz val="28"/>
      <name val="MS PGothic"/>
      <family val="3"/>
      <charset val="128"/>
    </font>
    <font>
      <sz val="18"/>
      <name val="MS PGothic"/>
      <family val="3"/>
      <charset val="128"/>
    </font>
    <font>
      <sz val="18"/>
      <name val="ＭＳ ゴシック"/>
      <family val="3"/>
      <charset val="128"/>
    </font>
    <font>
      <i/>
      <sz val="18"/>
      <name val="ＭＳ ゴシック"/>
      <family val="3"/>
      <charset val="128"/>
    </font>
    <font>
      <i/>
      <sz val="18"/>
      <name val="MS PGothic"/>
      <family val="3"/>
      <charset val="128"/>
    </font>
    <font>
      <b/>
      <sz val="18"/>
      <name val="ＭＳ ゴシック"/>
      <family val="3"/>
      <charset val="128"/>
    </font>
    <font>
      <b/>
      <sz val="18"/>
      <name val="MS PGothic"/>
      <family val="3"/>
      <charset val="128"/>
    </font>
    <font>
      <sz val="9"/>
      <name val="MS PGothic"/>
      <family val="3"/>
      <charset val="128"/>
    </font>
    <font>
      <b/>
      <sz val="8"/>
      <name val="MS PGothic"/>
      <family val="3"/>
      <charset val="128"/>
    </font>
    <font>
      <sz val="8"/>
      <name val="MS PGothic"/>
      <family val="3"/>
      <charset val="128"/>
    </font>
    <font>
      <b/>
      <sz val="10"/>
      <name val="MS PGothic"/>
      <family val="3"/>
      <charset val="128"/>
    </font>
    <font>
      <b/>
      <sz val="9"/>
      <name val="MS PGothic"/>
      <family val="3"/>
      <charset val="128"/>
    </font>
    <font>
      <sz val="6"/>
      <name val="MS PGothic"/>
      <family val="3"/>
      <charset val="128"/>
    </font>
    <font>
      <b/>
      <sz val="11"/>
      <name val="MS PGothic"/>
      <family val="3"/>
      <charset val="128"/>
    </font>
    <font>
      <sz val="14"/>
      <color rgb="FF0000FF"/>
      <name val="MS PGothic"/>
      <family val="3"/>
      <charset val="128"/>
    </font>
    <font>
      <sz val="14"/>
      <color rgb="FF000000"/>
      <name val="MS PGothic"/>
      <family val="3"/>
      <charset val="128"/>
    </font>
    <font>
      <sz val="16"/>
      <name val="MS PGothic"/>
      <family val="3"/>
      <charset val="128"/>
    </font>
    <font>
      <sz val="9"/>
      <color rgb="FFFFFFFF"/>
      <name val="MS PGothic"/>
      <family val="3"/>
      <charset val="128"/>
    </font>
    <font>
      <sz val="9"/>
      <color rgb="FF000000"/>
      <name val="MS PGothic"/>
      <family val="3"/>
      <charset val="128"/>
    </font>
    <font>
      <b/>
      <sz val="18"/>
      <name val="MS PMincho"/>
      <family val="1"/>
      <charset val="128"/>
    </font>
    <font>
      <sz val="11"/>
      <name val="MS PMincho"/>
      <family val="1"/>
      <charset val="128"/>
    </font>
    <font>
      <sz val="14"/>
      <name val="MS PGothic"/>
      <family val="3"/>
      <charset val="128"/>
    </font>
    <font>
      <u/>
      <sz val="11"/>
      <color rgb="FF0000FF"/>
      <name val="MS PGothic"/>
      <family val="3"/>
      <charset val="128"/>
    </font>
    <font>
      <sz val="6"/>
      <name val="MS PMincho"/>
      <family val="1"/>
      <charset val="128"/>
    </font>
    <font>
      <sz val="8"/>
      <name val="MS PMincho"/>
      <family val="1"/>
      <charset val="128"/>
    </font>
    <font>
      <sz val="11"/>
      <color rgb="FFFF0000"/>
      <name val="MS PMincho"/>
      <family val="1"/>
      <charset val="128"/>
    </font>
    <font>
      <sz val="12"/>
      <name val="MS PMincho"/>
      <family val="1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color rgb="FFFF0000"/>
      <name val="MS PGothic"/>
      <family val="3"/>
      <charset val="128"/>
    </font>
    <font>
      <b/>
      <sz val="9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Arial"/>
      <family val="2"/>
    </font>
    <font>
      <sz val="11"/>
      <name val="Arial"/>
      <family val="2"/>
    </font>
    <font>
      <sz val="18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808080"/>
        <bgColor rgb="FF808080"/>
      </patternFill>
    </fill>
  </fills>
  <borders count="149"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thick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 style="thick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dotted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dotted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ck">
        <color indexed="64"/>
      </left>
      <right style="thin">
        <color rgb="FF000000"/>
      </right>
      <top style="thick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medium">
        <color rgb="FF000000"/>
      </bottom>
      <diagonal/>
    </border>
    <border>
      <left style="thin">
        <color rgb="FF000000"/>
      </left>
      <right/>
      <top style="thick">
        <color indexed="64"/>
      </top>
      <bottom style="medium">
        <color rgb="FF000000"/>
      </bottom>
      <diagonal/>
    </border>
    <border>
      <left/>
      <right/>
      <top style="thick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ck">
        <color indexed="64"/>
      </top>
      <bottom style="medium">
        <color rgb="FF000000"/>
      </bottom>
      <diagonal/>
    </border>
    <border>
      <left style="medium">
        <color rgb="FF000000"/>
      </left>
      <right style="thick">
        <color indexed="64"/>
      </right>
      <top style="thick">
        <color indexed="64"/>
      </top>
      <bottom style="medium">
        <color rgb="FF000000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rgb="FF000000"/>
      </left>
      <right style="thick">
        <color indexed="64"/>
      </right>
      <top/>
      <bottom style="dotted">
        <color rgb="FF000000"/>
      </bottom>
      <diagonal/>
    </border>
    <border>
      <left style="medium">
        <color rgb="FF000000"/>
      </left>
      <right style="thick">
        <color indexed="64"/>
      </right>
      <top style="dotted">
        <color rgb="FF000000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dotted">
        <color rgb="FF000000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tted">
        <color rgb="FF000000"/>
      </right>
      <top/>
      <bottom style="thick">
        <color indexed="64"/>
      </bottom>
      <diagonal/>
    </border>
    <border>
      <left style="thin">
        <color rgb="FF000000"/>
      </left>
      <right style="medium">
        <color rgb="FF000000"/>
      </right>
      <top/>
      <bottom style="thick">
        <color indexed="64"/>
      </bottom>
      <diagonal/>
    </border>
    <border>
      <left style="medium">
        <color rgb="FF000000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92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9" fillId="0" borderId="0" xfId="0" applyFont="1" applyAlignment="1">
      <alignment shrinkToFit="1"/>
    </xf>
    <xf numFmtId="0" fontId="10" fillId="0" borderId="0" xfId="0" applyFont="1" applyAlignment="1">
      <alignment shrinkToFit="1"/>
    </xf>
    <xf numFmtId="0" fontId="11" fillId="2" borderId="1" xfId="0" applyFont="1" applyFill="1" applyBorder="1" applyAlignment="1">
      <alignment horizontal="center" vertical="center" shrinkToFit="1"/>
    </xf>
    <xf numFmtId="14" fontId="11" fillId="2" borderId="2" xfId="0" applyNumberFormat="1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center" vertical="center" shrinkToFit="1"/>
    </xf>
    <xf numFmtId="0" fontId="5" fillId="0" borderId="0" xfId="0" applyFont="1" applyAlignment="1">
      <alignment shrinkToFit="1"/>
    </xf>
    <xf numFmtId="0" fontId="5" fillId="0" borderId="0" xfId="0" applyFont="1" applyAlignment="1"/>
    <xf numFmtId="0" fontId="11" fillId="0" borderId="1" xfId="0" applyFont="1" applyBorder="1" applyAlignment="1">
      <alignment horizontal="center" vertical="center" shrinkToFit="1"/>
    </xf>
    <xf numFmtId="14" fontId="11" fillId="0" borderId="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53" xfId="0" applyFont="1" applyBorder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7" fillId="3" borderId="58" xfId="0" applyFont="1" applyFill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176" fontId="18" fillId="0" borderId="58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63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textRotation="255"/>
    </xf>
    <xf numFmtId="0" fontId="5" fillId="0" borderId="65" xfId="0" applyFont="1" applyBorder="1" applyAlignment="1">
      <alignment horizontal="center" vertical="center" textRotation="255"/>
    </xf>
    <xf numFmtId="0" fontId="2" fillId="0" borderId="68" xfId="0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textRotation="255"/>
    </xf>
    <xf numFmtId="0" fontId="5" fillId="0" borderId="72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69" xfId="0" applyFont="1" applyBorder="1" applyAlignment="1">
      <alignment horizontal="center" vertical="center" textRotation="255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textRotation="255"/>
    </xf>
    <xf numFmtId="0" fontId="21" fillId="0" borderId="74" xfId="0" applyFont="1" applyBorder="1" applyAlignment="1">
      <alignment horizontal="center" vertical="center"/>
    </xf>
    <xf numFmtId="0" fontId="21" fillId="0" borderId="75" xfId="0" applyFont="1" applyBorder="1" applyAlignment="1">
      <alignment horizontal="center" vertical="center"/>
    </xf>
    <xf numFmtId="0" fontId="4" fillId="3" borderId="76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center" vertical="center"/>
    </xf>
    <xf numFmtId="0" fontId="19" fillId="3" borderId="79" xfId="0" applyFont="1" applyFill="1" applyBorder="1" applyAlignment="1">
      <alignment horizontal="center" vertical="center" textRotation="255"/>
    </xf>
    <xf numFmtId="0" fontId="19" fillId="3" borderId="77" xfId="0" applyFont="1" applyFill="1" applyBorder="1" applyAlignment="1">
      <alignment horizontal="center" vertical="center" textRotation="255"/>
    </xf>
    <xf numFmtId="0" fontId="20" fillId="3" borderId="80" xfId="0" applyFont="1" applyFill="1" applyBorder="1" applyAlignment="1">
      <alignment horizontal="center" vertical="center" textRotation="255"/>
    </xf>
    <xf numFmtId="0" fontId="27" fillId="5" borderId="86" xfId="0" applyFont="1" applyFill="1" applyBorder="1" applyAlignment="1">
      <alignment horizontal="center" vertical="center"/>
    </xf>
    <xf numFmtId="0" fontId="27" fillId="5" borderId="87" xfId="0" applyFont="1" applyFill="1" applyBorder="1" applyAlignment="1">
      <alignment horizontal="center" vertical="center"/>
    </xf>
    <xf numFmtId="0" fontId="16" fillId="0" borderId="98" xfId="0" applyFont="1" applyBorder="1" applyAlignment="1">
      <alignment horizontal="center" vertical="center"/>
    </xf>
    <xf numFmtId="0" fontId="16" fillId="0" borderId="87" xfId="0" applyFont="1" applyBorder="1" applyAlignment="1">
      <alignment horizontal="center" vertical="center"/>
    </xf>
    <xf numFmtId="0" fontId="27" fillId="0" borderId="86" xfId="0" applyFont="1" applyBorder="1" applyAlignment="1">
      <alignment horizontal="center" vertical="center"/>
    </xf>
    <xf numFmtId="0" fontId="27" fillId="0" borderId="87" xfId="0" applyFont="1" applyBorder="1" applyAlignment="1">
      <alignment horizontal="center" vertical="center"/>
    </xf>
    <xf numFmtId="0" fontId="27" fillId="5" borderId="99" xfId="0" applyFont="1" applyFill="1" applyBorder="1" applyAlignment="1">
      <alignment horizontal="center" vertical="center"/>
    </xf>
    <xf numFmtId="0" fontId="27" fillId="0" borderId="101" xfId="0" applyFont="1" applyBorder="1" applyAlignment="1">
      <alignment horizontal="center" vertical="center"/>
    </xf>
    <xf numFmtId="0" fontId="27" fillId="5" borderId="100" xfId="0" applyFont="1" applyFill="1" applyBorder="1" applyAlignment="1">
      <alignment horizontal="center" vertical="center"/>
    </xf>
    <xf numFmtId="0" fontId="27" fillId="5" borderId="102" xfId="0" applyFont="1" applyFill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84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177" fontId="4" fillId="0" borderId="105" xfId="0" applyNumberFormat="1" applyFont="1" applyBorder="1" applyAlignment="1">
      <alignment horizontal="center" vertical="center"/>
    </xf>
    <xf numFmtId="178" fontId="4" fillId="0" borderId="105" xfId="0" applyNumberFormat="1" applyFont="1" applyBorder="1" applyAlignment="1">
      <alignment horizontal="center" vertical="center"/>
    </xf>
    <xf numFmtId="0" fontId="15" fillId="6" borderId="106" xfId="0" applyFont="1" applyFill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108" xfId="0" applyFont="1" applyBorder="1" applyAlignment="1">
      <alignment horizontal="center" vertical="center"/>
    </xf>
    <xf numFmtId="0" fontId="32" fillId="0" borderId="108" xfId="0" applyFont="1" applyBorder="1" applyAlignment="1">
      <alignment horizontal="center" vertical="center"/>
    </xf>
    <xf numFmtId="0" fontId="33" fillId="0" borderId="108" xfId="0" applyFont="1" applyBorder="1" applyAlignment="1">
      <alignment horizontal="center" vertical="center"/>
    </xf>
    <xf numFmtId="0" fontId="30" fillId="0" borderId="108" xfId="0" applyFont="1" applyBorder="1" applyAlignment="1">
      <alignment horizontal="center" vertical="center" shrinkToFit="1"/>
    </xf>
    <xf numFmtId="0" fontId="5" fillId="0" borderId="108" xfId="0" applyFont="1" applyBorder="1" applyAlignment="1">
      <alignment horizontal="center" vertical="center" shrinkToFit="1"/>
    </xf>
    <xf numFmtId="0" fontId="29" fillId="0" borderId="107" xfId="0" applyFont="1" applyBorder="1" applyAlignment="1">
      <alignment horizontal="center" vertical="center"/>
    </xf>
    <xf numFmtId="0" fontId="35" fillId="0" borderId="108" xfId="0" applyFont="1" applyBorder="1" applyAlignment="1">
      <alignment horizontal="center" vertical="center"/>
    </xf>
    <xf numFmtId="0" fontId="30" fillId="0" borderId="107" xfId="0" applyFont="1" applyBorder="1" applyAlignment="1">
      <alignment horizontal="left" vertical="center" shrinkToFit="1"/>
    </xf>
    <xf numFmtId="0" fontId="25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/>
    </xf>
    <xf numFmtId="0" fontId="40" fillId="0" borderId="45" xfId="0" applyFont="1" applyBorder="1" applyAlignment="1">
      <alignment horizontal="center" vertical="center"/>
    </xf>
    <xf numFmtId="0" fontId="39" fillId="0" borderId="108" xfId="0" applyFont="1" applyBorder="1" applyAlignment="1">
      <alignment horizontal="center" vertical="center"/>
    </xf>
    <xf numFmtId="0" fontId="38" fillId="0" borderId="108" xfId="0" applyFont="1" applyBorder="1" applyAlignment="1">
      <alignment vertical="center"/>
    </xf>
    <xf numFmtId="0" fontId="38" fillId="0" borderId="108" xfId="0" applyFont="1" applyBorder="1" applyAlignment="1">
      <alignment horizontal="center" vertical="center"/>
    </xf>
    <xf numFmtId="0" fontId="40" fillId="0" borderId="108" xfId="0" applyFont="1" applyBorder="1" applyAlignment="1">
      <alignment horizontal="center" vertical="center"/>
    </xf>
    <xf numFmtId="0" fontId="39" fillId="0" borderId="68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9" fillId="0" borderId="107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" vertical="center"/>
    </xf>
    <xf numFmtId="0" fontId="37" fillId="0" borderId="108" xfId="0" applyFont="1" applyBorder="1" applyAlignment="1">
      <alignment horizontal="center" vertical="center"/>
    </xf>
    <xf numFmtId="0" fontId="2" fillId="0" borderId="108" xfId="0" applyFont="1" applyBorder="1" applyAlignment="1">
      <alignment vertical="center"/>
    </xf>
    <xf numFmtId="0" fontId="5" fillId="0" borderId="108" xfId="0" applyFont="1" applyBorder="1" applyAlignment="1">
      <alignment vertical="center"/>
    </xf>
    <xf numFmtId="0" fontId="39" fillId="0" borderId="108" xfId="0" applyFont="1" applyBorder="1" applyAlignment="1">
      <alignment horizontal="center" vertical="center" shrinkToFit="1"/>
    </xf>
    <xf numFmtId="0" fontId="36" fillId="0" borderId="108" xfId="0" applyFont="1" applyBorder="1" applyAlignment="1">
      <alignment horizontal="center" vertical="center"/>
    </xf>
    <xf numFmtId="0" fontId="42" fillId="0" borderId="108" xfId="0" applyFont="1" applyBorder="1" applyAlignment="1">
      <alignment horizontal="center" vertical="center"/>
    </xf>
    <xf numFmtId="0" fontId="39" fillId="0" borderId="0" xfId="0" applyFont="1" applyAlignment="1">
      <alignment horizontal="center"/>
    </xf>
    <xf numFmtId="0" fontId="5" fillId="0" borderId="0" xfId="0" applyFont="1" applyAlignment="1">
      <alignment vertical="center" shrinkToFit="1"/>
    </xf>
    <xf numFmtId="180" fontId="5" fillId="0" borderId="0" xfId="0" applyNumberFormat="1" applyFont="1" applyAlignment="1">
      <alignment vertical="center" shrinkToFit="1"/>
    </xf>
    <xf numFmtId="180" fontId="5" fillId="0" borderId="0" xfId="0" applyNumberFormat="1" applyFont="1" applyAlignment="1">
      <alignment vertical="center"/>
    </xf>
    <xf numFmtId="0" fontId="5" fillId="0" borderId="108" xfId="0" applyFont="1" applyBorder="1" applyAlignment="1">
      <alignment vertical="center" shrinkToFit="1"/>
    </xf>
    <xf numFmtId="180" fontId="5" fillId="0" borderId="108" xfId="0" applyNumberFormat="1" applyFont="1" applyBorder="1" applyAlignment="1">
      <alignment vertical="center" shrinkToFit="1"/>
    </xf>
    <xf numFmtId="180" fontId="5" fillId="0" borderId="108" xfId="0" applyNumberFormat="1" applyFont="1" applyBorder="1" applyAlignment="1">
      <alignment horizontal="center" vertical="center" shrinkToFit="1"/>
    </xf>
    <xf numFmtId="0" fontId="0" fillId="0" borderId="108" xfId="0" applyFont="1" applyBorder="1" applyAlignment="1">
      <alignment vertical="center" shrinkToFit="1"/>
    </xf>
    <xf numFmtId="0" fontId="44" fillId="0" borderId="108" xfId="0" applyFont="1" applyBorder="1" applyAlignment="1">
      <alignment vertical="center" shrinkToFit="1"/>
    </xf>
    <xf numFmtId="180" fontId="44" fillId="0" borderId="108" xfId="0" applyNumberFormat="1" applyFont="1" applyBorder="1" applyAlignment="1">
      <alignment horizontal="center" vertical="center" shrinkToFit="1"/>
    </xf>
    <xf numFmtId="0" fontId="45" fillId="0" borderId="108" xfId="0" applyFont="1" applyBorder="1" applyAlignment="1">
      <alignment horizontal="center" vertical="center"/>
    </xf>
    <xf numFmtId="0" fontId="42" fillId="0" borderId="96" xfId="0" applyFont="1" applyBorder="1" applyAlignment="1">
      <alignment horizontal="center" vertical="center"/>
    </xf>
    <xf numFmtId="0" fontId="42" fillId="0" borderId="109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88" xfId="0" applyFont="1" applyBorder="1" applyAlignment="1">
      <alignment vertical="center"/>
    </xf>
    <xf numFmtId="0" fontId="42" fillId="0" borderId="112" xfId="0" applyFont="1" applyBorder="1" applyAlignment="1">
      <alignment vertical="center"/>
    </xf>
    <xf numFmtId="0" fontId="5" fillId="0" borderId="114" xfId="0" applyFont="1" applyBorder="1" applyAlignment="1">
      <alignment vertical="center"/>
    </xf>
    <xf numFmtId="0" fontId="42" fillId="0" borderId="115" xfId="0" applyFont="1" applyBorder="1" applyAlignment="1">
      <alignment horizontal="right" vertical="center"/>
    </xf>
    <xf numFmtId="0" fontId="5" fillId="0" borderId="116" xfId="0" applyFont="1" applyBorder="1" applyAlignment="1">
      <alignment vertical="center"/>
    </xf>
    <xf numFmtId="0" fontId="42" fillId="0" borderId="33" xfId="0" applyFont="1" applyBorder="1" applyAlignment="1">
      <alignment horizontal="right" vertical="center"/>
    </xf>
    <xf numFmtId="0" fontId="5" fillId="0" borderId="118" xfId="0" applyFont="1" applyBorder="1" applyAlignment="1">
      <alignment vertical="center"/>
    </xf>
    <xf numFmtId="0" fontId="42" fillId="0" borderId="119" xfId="0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31" xfId="0" applyFont="1" applyBorder="1" applyAlignment="1">
      <alignment shrinkToFit="1"/>
    </xf>
    <xf numFmtId="0" fontId="5" fillId="0" borderId="31" xfId="0" applyFont="1" applyBorder="1" applyAlignment="1">
      <alignment vertical="center" shrinkToFit="1"/>
    </xf>
    <xf numFmtId="14" fontId="5" fillId="0" borderId="108" xfId="0" applyNumberFormat="1" applyFont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 shrinkToFit="1"/>
    </xf>
    <xf numFmtId="14" fontId="11" fillId="0" borderId="2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textRotation="255"/>
    </xf>
    <xf numFmtId="0" fontId="21" fillId="0" borderId="78" xfId="0" applyFont="1" applyBorder="1" applyAlignment="1">
      <alignment horizontal="center" vertical="center"/>
    </xf>
    <xf numFmtId="0" fontId="22" fillId="3" borderId="81" xfId="0" applyFont="1" applyFill="1" applyBorder="1" applyAlignment="1">
      <alignment horizontal="center" vertical="center" textRotation="255"/>
    </xf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/>
    </xf>
    <xf numFmtId="0" fontId="5" fillId="0" borderId="31" xfId="0" applyFont="1" applyBorder="1" applyAlignment="1"/>
    <xf numFmtId="0" fontId="10" fillId="0" borderId="0" xfId="0" applyFont="1" applyAlignment="1">
      <alignment horizontal="center" vertical="center" shrinkToFit="1"/>
    </xf>
    <xf numFmtId="0" fontId="23" fillId="0" borderId="92" xfId="0" applyFont="1" applyBorder="1" applyAlignment="1">
      <alignment horizontal="center" vertical="center"/>
    </xf>
    <xf numFmtId="0" fontId="5" fillId="0" borderId="107" xfId="0" applyFont="1" applyBorder="1" applyAlignment="1"/>
    <xf numFmtId="0" fontId="2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5" fillId="0" borderId="116" xfId="0" applyFont="1" applyBorder="1" applyAlignment="1"/>
    <xf numFmtId="0" fontId="5" fillId="0" borderId="0" xfId="0" applyFont="1" applyAlignment="1">
      <alignment horizontal="center"/>
    </xf>
    <xf numFmtId="0" fontId="0" fillId="0" borderId="0" xfId="0" applyFont="1" applyAlignment="1"/>
    <xf numFmtId="0" fontId="10" fillId="0" borderId="24" xfId="0" applyFont="1" applyBorder="1" applyAlignment="1">
      <alignment shrinkToFit="1"/>
    </xf>
    <xf numFmtId="0" fontId="10" fillId="0" borderId="24" xfId="0" applyFont="1" applyBorder="1" applyAlignment="1">
      <alignment vertical="center" shrinkToFit="1"/>
    </xf>
    <xf numFmtId="0" fontId="10" fillId="0" borderId="24" xfId="0" applyFont="1" applyBorder="1" applyAlignment="1">
      <alignment horizontal="right" vertical="center" shrinkToFit="1"/>
    </xf>
    <xf numFmtId="14" fontId="10" fillId="0" borderId="24" xfId="0" applyNumberFormat="1" applyFont="1" applyBorder="1" applyAlignment="1">
      <alignment horizontal="left" vertical="center" shrinkToFit="1"/>
    </xf>
    <xf numFmtId="0" fontId="0" fillId="0" borderId="0" xfId="0" applyFont="1" applyAlignment="1"/>
    <xf numFmtId="14" fontId="10" fillId="0" borderId="124" xfId="0" quotePrefix="1" applyNumberFormat="1" applyFont="1" applyBorder="1" applyAlignment="1">
      <alignment horizontal="center" vertical="center" shrinkToFit="1"/>
    </xf>
    <xf numFmtId="0" fontId="10" fillId="0" borderId="124" xfId="0" applyFont="1" applyBorder="1" applyAlignment="1">
      <alignment horizontal="center" vertical="center" shrinkToFit="1"/>
    </xf>
    <xf numFmtId="0" fontId="11" fillId="3" borderId="126" xfId="0" applyFont="1" applyFill="1" applyBorder="1" applyAlignment="1">
      <alignment horizontal="center" vertical="center" shrinkToFit="1"/>
    </xf>
    <xf numFmtId="0" fontId="11" fillId="0" borderId="131" xfId="0" applyFont="1" applyBorder="1" applyAlignment="1">
      <alignment horizontal="center" vertical="center" shrinkToFit="1"/>
    </xf>
    <xf numFmtId="14" fontId="11" fillId="0" borderId="132" xfId="0" applyNumberFormat="1" applyFont="1" applyBorder="1" applyAlignment="1">
      <alignment horizontal="center" vertical="center" shrinkToFit="1"/>
    </xf>
    <xf numFmtId="0" fontId="11" fillId="0" borderId="132" xfId="0" applyFont="1" applyBorder="1" applyAlignment="1">
      <alignment horizontal="center" vertical="center" shrinkToFit="1"/>
    </xf>
    <xf numFmtId="0" fontId="12" fillId="0" borderId="133" xfId="0" applyFont="1" applyBorder="1" applyAlignment="1">
      <alignment horizontal="center" vertical="center" shrinkToFit="1"/>
    </xf>
    <xf numFmtId="0" fontId="13" fillId="0" borderId="135" xfId="0" applyFont="1" applyBorder="1" applyAlignment="1">
      <alignment horizontal="center" vertical="center" shrinkToFit="1"/>
    </xf>
    <xf numFmtId="0" fontId="11" fillId="0" borderId="136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0" fillId="0" borderId="0" xfId="0" applyFont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shrinkToFit="1"/>
    </xf>
    <xf numFmtId="0" fontId="5" fillId="0" borderId="134" xfId="0" applyFont="1" applyBorder="1" applyAlignment="1"/>
    <xf numFmtId="0" fontId="10" fillId="0" borderId="19" xfId="0" applyFont="1" applyBorder="1" applyAlignment="1">
      <alignment horizontal="center" vertical="center" shrinkToFit="1"/>
    </xf>
    <xf numFmtId="0" fontId="10" fillId="0" borderId="143" xfId="0" applyFont="1" applyBorder="1" applyAlignment="1">
      <alignment horizontal="center" vertical="center" shrinkToFit="1"/>
    </xf>
    <xf numFmtId="20" fontId="11" fillId="2" borderId="15" xfId="0" applyNumberFormat="1" applyFont="1" applyFill="1" applyBorder="1" applyAlignment="1">
      <alignment horizontal="center" vertical="center" shrinkToFit="1"/>
    </xf>
    <xf numFmtId="20" fontId="11" fillId="2" borderId="18" xfId="0" applyNumberFormat="1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5" fillId="0" borderId="18" xfId="0" applyFont="1" applyBorder="1" applyAlignment="1"/>
    <xf numFmtId="0" fontId="14" fillId="0" borderId="34" xfId="0" applyFont="1" applyBorder="1" applyAlignment="1">
      <alignment horizontal="center" vertical="center" shrinkToFit="1"/>
    </xf>
    <xf numFmtId="0" fontId="5" fillId="0" borderId="30" xfId="0" applyFont="1" applyBorder="1" applyAlignment="1"/>
    <xf numFmtId="0" fontId="14" fillId="0" borderId="35" xfId="0" applyFont="1" applyBorder="1" applyAlignment="1">
      <alignment horizontal="center" vertical="center" shrinkToFit="1"/>
    </xf>
    <xf numFmtId="0" fontId="5" fillId="0" borderId="31" xfId="0" applyFont="1" applyBorder="1" applyAlignment="1"/>
    <xf numFmtId="0" fontId="14" fillId="0" borderId="36" xfId="0" applyFont="1" applyBorder="1" applyAlignment="1">
      <alignment horizontal="center" vertical="center" shrinkToFit="1"/>
    </xf>
    <xf numFmtId="0" fontId="5" fillId="0" borderId="32" xfId="0" applyFont="1" applyBorder="1" applyAlignment="1"/>
    <xf numFmtId="0" fontId="11" fillId="0" borderId="16" xfId="0" applyFont="1" applyBorder="1" applyAlignment="1">
      <alignment horizontal="center" vertical="center" shrinkToFit="1"/>
    </xf>
    <xf numFmtId="0" fontId="5" fillId="0" borderId="13" xfId="0" applyFont="1" applyBorder="1" applyAlignment="1"/>
    <xf numFmtId="0" fontId="11" fillId="0" borderId="141" xfId="0" applyFont="1" applyBorder="1" applyAlignment="1">
      <alignment horizontal="center" vertical="center" shrinkToFit="1"/>
    </xf>
    <xf numFmtId="0" fontId="5" fillId="0" borderId="140" xfId="0" applyFont="1" applyBorder="1" applyAlignment="1"/>
    <xf numFmtId="20" fontId="11" fillId="2" borderId="143" xfId="0" applyNumberFormat="1" applyFont="1" applyFill="1" applyBorder="1" applyAlignment="1">
      <alignment horizontal="center" vertical="center" shrinkToFit="1"/>
    </xf>
    <xf numFmtId="0" fontId="5" fillId="0" borderId="143" xfId="0" applyFont="1" applyBorder="1" applyAlignment="1"/>
    <xf numFmtId="0" fontId="5" fillId="0" borderId="144" xfId="0" applyFont="1" applyBorder="1" applyAlignment="1"/>
    <xf numFmtId="0" fontId="5" fillId="0" borderId="145" xfId="0" applyFont="1" applyBorder="1" applyAlignment="1"/>
    <xf numFmtId="0" fontId="5" fillId="0" borderId="146" xfId="0" applyFont="1" applyBorder="1" applyAlignment="1"/>
    <xf numFmtId="0" fontId="5" fillId="0" borderId="147" xfId="0" applyFont="1" applyBorder="1" applyAlignment="1"/>
    <xf numFmtId="0" fontId="5" fillId="0" borderId="148" xfId="0" applyFont="1" applyBorder="1" applyAlignment="1"/>
    <xf numFmtId="0" fontId="11" fillId="0" borderId="137" xfId="0" applyFont="1" applyBorder="1" applyAlignment="1">
      <alignment horizontal="center" vertical="center" textRotation="255" shrinkToFit="1"/>
    </xf>
    <xf numFmtId="0" fontId="5" fillId="0" borderId="139" xfId="0" applyFont="1" applyBorder="1" applyAlignment="1"/>
    <xf numFmtId="0" fontId="5" fillId="0" borderId="142" xfId="0" applyFont="1" applyBorder="1" applyAlignment="1"/>
    <xf numFmtId="14" fontId="11" fillId="0" borderId="126" xfId="0" applyNumberFormat="1" applyFont="1" applyBorder="1" applyAlignment="1">
      <alignment horizontal="center" vertical="center" shrinkToFit="1"/>
    </xf>
    <xf numFmtId="0" fontId="5" fillId="0" borderId="19" xfId="0" applyFont="1" applyBorder="1" applyAlignment="1"/>
    <xf numFmtId="20" fontId="11" fillId="2" borderId="126" xfId="0" applyNumberFormat="1" applyFont="1" applyFill="1" applyBorder="1" applyAlignment="1">
      <alignment horizontal="center" vertical="center" shrinkToFit="1"/>
    </xf>
    <xf numFmtId="0" fontId="11" fillId="0" borderId="126" xfId="0" applyFont="1" applyBorder="1" applyAlignment="1">
      <alignment horizontal="center" vertical="center" shrinkToFit="1"/>
    </xf>
    <xf numFmtId="0" fontId="14" fillId="0" borderId="127" xfId="0" applyFont="1" applyBorder="1" applyAlignment="1">
      <alignment horizontal="center" vertical="center" shrinkToFit="1"/>
    </xf>
    <xf numFmtId="0" fontId="14" fillId="0" borderId="128" xfId="0" applyFont="1" applyBorder="1" applyAlignment="1">
      <alignment horizontal="center" vertical="center" shrinkToFit="1"/>
    </xf>
    <xf numFmtId="0" fontId="14" fillId="0" borderId="129" xfId="0" applyFont="1" applyBorder="1" applyAlignment="1">
      <alignment horizontal="center" vertical="center" shrinkToFit="1"/>
    </xf>
    <xf numFmtId="0" fontId="11" fillId="0" borderId="130" xfId="0" applyFont="1" applyBorder="1" applyAlignment="1">
      <alignment horizontal="center" vertical="center" shrinkToFit="1"/>
    </xf>
    <xf numFmtId="0" fontId="11" fillId="0" borderId="138" xfId="0" applyFont="1" applyBorder="1" applyAlignment="1">
      <alignment horizontal="center" vertical="center" shrinkToFit="1"/>
    </xf>
    <xf numFmtId="0" fontId="10" fillId="0" borderId="19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/>
    <xf numFmtId="0" fontId="5" fillId="0" borderId="143" xfId="0" applyFont="1" applyFill="1" applyBorder="1" applyAlignment="1"/>
    <xf numFmtId="0" fontId="11" fillId="2" borderId="15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5" fillId="0" borderId="30" xfId="0" applyFont="1" applyFill="1" applyBorder="1" applyAlignment="1"/>
    <xf numFmtId="0" fontId="14" fillId="0" borderId="35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/>
    <xf numFmtId="0" fontId="14" fillId="0" borderId="36" xfId="0" applyFont="1" applyFill="1" applyBorder="1" applyAlignment="1">
      <alignment horizontal="center" vertical="center" shrinkToFit="1"/>
    </xf>
    <xf numFmtId="0" fontId="5" fillId="0" borderId="32" xfId="0" applyFont="1" applyFill="1" applyBorder="1" applyAlignment="1"/>
    <xf numFmtId="0" fontId="11" fillId="2" borderId="16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5" fillId="0" borderId="14" xfId="0" applyFont="1" applyBorder="1" applyAlignment="1"/>
    <xf numFmtId="20" fontId="55" fillId="2" borderId="15" xfId="0" applyNumberFormat="1" applyFont="1" applyFill="1" applyBorder="1" applyAlignment="1">
      <alignment horizontal="center" vertical="center" shrinkToFit="1"/>
    </xf>
    <xf numFmtId="20" fontId="55" fillId="2" borderId="21" xfId="0" applyNumberFormat="1" applyFont="1" applyFill="1" applyBorder="1" applyAlignment="1">
      <alignment horizontal="center" vertical="center" shrinkToFit="1"/>
    </xf>
    <xf numFmtId="0" fontId="5" fillId="0" borderId="21" xfId="0" applyFont="1" applyBorder="1" applyAlignment="1"/>
    <xf numFmtId="0" fontId="5" fillId="0" borderId="37" xfId="0" applyFont="1" applyFill="1" applyBorder="1" applyAlignment="1"/>
    <xf numFmtId="0" fontId="5" fillId="0" borderId="38" xfId="0" applyFont="1" applyFill="1" applyBorder="1" applyAlignment="1"/>
    <xf numFmtId="0" fontId="5" fillId="0" borderId="39" xfId="0" applyFont="1" applyFill="1" applyBorder="1" applyAlignment="1"/>
    <xf numFmtId="0" fontId="5" fillId="0" borderId="22" xfId="0" applyFont="1" applyBorder="1" applyAlignment="1"/>
    <xf numFmtId="0" fontId="5" fillId="0" borderId="23" xfId="0" applyFont="1" applyBorder="1" applyAlignment="1"/>
    <xf numFmtId="0" fontId="14" fillId="0" borderId="26" xfId="0" applyFont="1" applyFill="1" applyBorder="1" applyAlignment="1">
      <alignment horizontal="center" vertical="center" shrinkToFi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28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20" fontId="55" fillId="2" borderId="18" xfId="0" applyNumberFormat="1" applyFont="1" applyFill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5" fillId="0" borderId="4" xfId="0" applyFont="1" applyFill="1" applyBorder="1" applyAlignment="1"/>
    <xf numFmtId="0" fontId="11" fillId="2" borderId="8" xfId="0" applyFont="1" applyFill="1" applyBorder="1" applyAlignment="1">
      <alignment horizontal="center" vertical="center" shrinkToFit="1"/>
    </xf>
    <xf numFmtId="0" fontId="14" fillId="2" borderId="36" xfId="0" applyFont="1" applyFill="1" applyBorder="1" applyAlignment="1">
      <alignment horizontal="center" vertical="center" shrinkToFit="1"/>
    </xf>
    <xf numFmtId="0" fontId="5" fillId="0" borderId="39" xfId="0" applyFont="1" applyBorder="1" applyAlignment="1"/>
    <xf numFmtId="0" fontId="5" fillId="0" borderId="4" xfId="0" applyFont="1" applyBorder="1" applyAlignment="1"/>
    <xf numFmtId="0" fontId="14" fillId="2" borderId="27" xfId="0" applyFont="1" applyFill="1" applyBorder="1" applyAlignment="1">
      <alignment horizontal="center" vertical="center" shrinkToFit="1"/>
    </xf>
    <xf numFmtId="0" fontId="14" fillId="2" borderId="26" xfId="0" applyFont="1" applyFill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/>
    <xf numFmtId="0" fontId="11" fillId="0" borderId="8" xfId="0" applyFont="1" applyFill="1" applyBorder="1" applyAlignment="1">
      <alignment horizontal="center" vertical="center" shrinkToFit="1"/>
    </xf>
    <xf numFmtId="20" fontId="11" fillId="2" borderId="21" xfId="0" applyNumberFormat="1" applyFont="1" applyFill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textRotation="255" shrinkToFit="1"/>
    </xf>
    <xf numFmtId="0" fontId="5" fillId="0" borderId="11" xfId="0" applyFont="1" applyBorder="1" applyAlignment="1"/>
    <xf numFmtId="0" fontId="5" fillId="0" borderId="20" xfId="0" applyFont="1" applyBorder="1" applyAlignment="1"/>
    <xf numFmtId="0" fontId="11" fillId="0" borderId="7" xfId="0" applyFont="1" applyFill="1" applyBorder="1" applyAlignment="1">
      <alignment horizontal="center" vertical="center" textRotation="255" shrinkToFit="1"/>
    </xf>
    <xf numFmtId="0" fontId="5" fillId="0" borderId="11" xfId="0" applyFont="1" applyFill="1" applyBorder="1" applyAlignment="1"/>
    <xf numFmtId="0" fontId="5" fillId="0" borderId="20" xfId="0" applyFont="1" applyFill="1" applyBorder="1" applyAlignment="1"/>
    <xf numFmtId="0" fontId="5" fillId="0" borderId="25" xfId="0" applyFont="1" applyBorder="1" applyAlignment="1"/>
    <xf numFmtId="14" fontId="11" fillId="0" borderId="8" xfId="0" applyNumberFormat="1" applyFont="1" applyFill="1" applyBorder="1" applyAlignment="1">
      <alignment horizontal="center" vertical="center" shrinkToFit="1"/>
    </xf>
    <xf numFmtId="14" fontId="11" fillId="0" borderId="8" xfId="0" applyNumberFormat="1" applyFont="1" applyBorder="1" applyAlignment="1">
      <alignment horizontal="center" vertical="center" shrinkToFit="1"/>
    </xf>
    <xf numFmtId="0" fontId="5" fillId="0" borderId="77" xfId="0" applyFont="1" applyBorder="1" applyAlignment="1"/>
    <xf numFmtId="0" fontId="5" fillId="0" borderId="21" xfId="0" applyFont="1" applyFill="1" applyBorder="1" applyAlignment="1"/>
    <xf numFmtId="0" fontId="5" fillId="0" borderId="25" xfId="0" applyFont="1" applyFill="1" applyBorder="1" applyAlignment="1"/>
    <xf numFmtId="0" fontId="10" fillId="0" borderId="21" xfId="0" applyFont="1" applyBorder="1" applyAlignment="1">
      <alignment horizontal="center" vertical="center" shrinkToFit="1"/>
    </xf>
    <xf numFmtId="0" fontId="5" fillId="0" borderId="38" xfId="0" applyFont="1" applyBorder="1" applyAlignment="1"/>
    <xf numFmtId="0" fontId="11" fillId="0" borderId="16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/>
    <xf numFmtId="0" fontId="14" fillId="2" borderId="28" xfId="0" applyFont="1" applyFill="1" applyBorder="1" applyAlignment="1">
      <alignment horizontal="center" vertical="center" shrinkToFit="1"/>
    </xf>
    <xf numFmtId="0" fontId="14" fillId="2" borderId="35" xfId="0" applyFont="1" applyFill="1" applyBorder="1" applyAlignment="1">
      <alignment horizontal="center" vertical="center" shrinkToFit="1"/>
    </xf>
    <xf numFmtId="0" fontId="5" fillId="0" borderId="37" xfId="0" applyFont="1" applyBorder="1" applyAlignment="1"/>
    <xf numFmtId="0" fontId="11" fillId="0" borderId="9" xfId="0" applyFont="1" applyFill="1" applyBorder="1" applyAlignment="1">
      <alignment horizontal="center" vertical="center" shrinkToFit="1"/>
    </xf>
    <xf numFmtId="0" fontId="5" fillId="0" borderId="22" xfId="0" applyFont="1" applyFill="1" applyBorder="1" applyAlignment="1"/>
    <xf numFmtId="0" fontId="14" fillId="2" borderId="34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/>
    <xf numFmtId="0" fontId="11" fillId="0" borderId="10" xfId="0" applyFont="1" applyFill="1" applyBorder="1" applyAlignment="1">
      <alignment horizontal="center" vertical="center" shrinkToFit="1"/>
    </xf>
    <xf numFmtId="0" fontId="5" fillId="0" borderId="23" xfId="0" applyFont="1" applyFill="1" applyBorder="1" applyAlignment="1"/>
    <xf numFmtId="0" fontId="11" fillId="0" borderId="17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5" fillId="0" borderId="46" xfId="0" applyFont="1" applyBorder="1" applyAlignment="1"/>
    <xf numFmtId="0" fontId="5" fillId="0" borderId="47" xfId="0" applyFont="1" applyBorder="1" applyAlignment="1"/>
    <xf numFmtId="0" fontId="11" fillId="2" borderId="13" xfId="0" applyFont="1" applyFill="1" applyBorder="1" applyAlignment="1">
      <alignment horizontal="center" vertical="center" shrinkToFit="1"/>
    </xf>
    <xf numFmtId="0" fontId="14" fillId="2" borderId="63" xfId="0" applyFont="1" applyFill="1" applyBorder="1" applyAlignment="1">
      <alignment horizontal="center" vertical="center" shrinkToFit="1"/>
    </xf>
    <xf numFmtId="0" fontId="14" fillId="2" borderId="111" xfId="0" applyFont="1" applyFill="1" applyBorder="1" applyAlignment="1">
      <alignment horizontal="center" vertical="center" shrinkToFit="1"/>
    </xf>
    <xf numFmtId="0" fontId="14" fillId="2" borderId="31" xfId="0" applyFont="1" applyFill="1" applyBorder="1" applyAlignment="1">
      <alignment horizontal="center" vertical="center" shrinkToFit="1"/>
    </xf>
    <xf numFmtId="0" fontId="14" fillId="2" borderId="64" xfId="0" applyFont="1" applyFill="1" applyBorder="1" applyAlignment="1">
      <alignment horizontal="center" vertical="center" shrinkToFit="1"/>
    </xf>
    <xf numFmtId="0" fontId="14" fillId="2" borderId="110" xfId="0" applyFont="1" applyFill="1" applyBorder="1" applyAlignment="1">
      <alignment horizontal="center" vertical="center" shrinkToFit="1"/>
    </xf>
    <xf numFmtId="0" fontId="14" fillId="2" borderId="120" xfId="0" applyFont="1" applyFill="1" applyBorder="1" applyAlignment="1">
      <alignment horizontal="center" vertical="center" shrinkToFit="1"/>
    </xf>
    <xf numFmtId="0" fontId="13" fillId="4" borderId="51" xfId="0" applyFont="1" applyFill="1" applyBorder="1" applyAlignment="1">
      <alignment horizontal="center" vertical="center" shrinkToFit="1"/>
    </xf>
    <xf numFmtId="0" fontId="5" fillId="0" borderId="79" xfId="0" applyFont="1" applyBorder="1" applyAlignment="1"/>
    <xf numFmtId="0" fontId="15" fillId="0" borderId="9" xfId="0" applyFont="1" applyBorder="1" applyAlignment="1">
      <alignment horizontal="center" vertical="center" shrinkToFit="1"/>
    </xf>
    <xf numFmtId="0" fontId="5" fillId="0" borderId="50" xfId="0" applyFont="1" applyBorder="1" applyAlignment="1"/>
    <xf numFmtId="0" fontId="15" fillId="0" borderId="52" xfId="0" applyFont="1" applyBorder="1" applyAlignment="1">
      <alignment horizontal="center" vertical="center" shrinkToFit="1"/>
    </xf>
    <xf numFmtId="0" fontId="5" fillId="0" borderId="80" xfId="0" applyFont="1" applyBorder="1" applyAlignment="1"/>
    <xf numFmtId="0" fontId="11" fillId="2" borderId="125" xfId="0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 shrinkToFit="1"/>
    </xf>
    <xf numFmtId="0" fontId="13" fillId="4" borderId="48" xfId="0" applyFont="1" applyFill="1" applyBorder="1" applyAlignment="1">
      <alignment horizontal="center" vertical="center" shrinkToFit="1"/>
    </xf>
    <xf numFmtId="0" fontId="5" fillId="0" borderId="49" xfId="0" applyFont="1" applyBorder="1" applyAlignment="1"/>
    <xf numFmtId="0" fontId="11" fillId="2" borderId="71" xfId="0" applyFont="1" applyFill="1" applyBorder="1" applyAlignment="1">
      <alignment horizontal="center" vertical="center" shrinkToFit="1"/>
    </xf>
    <xf numFmtId="0" fontId="10" fillId="0" borderId="124" xfId="0" applyFont="1" applyBorder="1" applyAlignment="1">
      <alignment horizontal="center" vertical="center" shrinkToFit="1"/>
    </xf>
    <xf numFmtId="0" fontId="5" fillId="0" borderId="124" xfId="0" applyFont="1" applyBorder="1" applyAlignment="1"/>
    <xf numFmtId="0" fontId="11" fillId="2" borderId="18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4" fillId="2" borderId="121" xfId="0" applyFont="1" applyFill="1" applyBorder="1" applyAlignment="1">
      <alignment horizontal="center" vertical="center" shrinkToFit="1"/>
    </xf>
    <xf numFmtId="0" fontId="14" fillId="2" borderId="68" xfId="0" applyFont="1" applyFill="1" applyBorder="1" applyAlignment="1">
      <alignment horizontal="center" vertical="center" shrinkToFit="1"/>
    </xf>
    <xf numFmtId="0" fontId="14" fillId="2" borderId="24" xfId="0" applyFont="1" applyFill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5" fillId="0" borderId="55" xfId="0" applyFont="1" applyBorder="1" applyAlignment="1"/>
    <xf numFmtId="0" fontId="5" fillId="0" borderId="56" xfId="0" applyFont="1" applyBorder="1" applyAlignment="1"/>
    <xf numFmtId="0" fontId="10" fillId="0" borderId="41" xfId="0" applyFont="1" applyBorder="1" applyAlignment="1">
      <alignment horizontal="center" vertical="center" shrinkToFit="1"/>
    </xf>
    <xf numFmtId="0" fontId="5" fillId="0" borderId="42" xfId="0" applyFont="1" applyBorder="1" applyAlignment="1"/>
    <xf numFmtId="0" fontId="5" fillId="0" borderId="43" xfId="0" applyFont="1" applyBorder="1" applyAlignment="1"/>
    <xf numFmtId="0" fontId="11" fillId="0" borderId="122" xfId="0" applyFont="1" applyBorder="1" applyAlignment="1">
      <alignment horizontal="center" vertical="center" textRotation="255" shrinkToFit="1"/>
    </xf>
    <xf numFmtId="0" fontId="11" fillId="0" borderId="123" xfId="0" applyFont="1" applyBorder="1" applyAlignment="1">
      <alignment horizontal="center" vertical="center" textRotation="255" shrinkToFit="1"/>
    </xf>
    <xf numFmtId="0" fontId="14" fillId="2" borderId="69" xfId="0" applyFont="1" applyFill="1" applyBorder="1" applyAlignment="1">
      <alignment horizontal="center" vertical="center" shrinkToFit="1"/>
    </xf>
    <xf numFmtId="14" fontId="11" fillId="2" borderId="8" xfId="0" applyNumberFormat="1" applyFont="1" applyFill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0" fillId="0" borderId="24" xfId="0" applyFont="1" applyBorder="1" applyAlignment="1"/>
    <xf numFmtId="20" fontId="11" fillId="2" borderId="8" xfId="0" applyNumberFormat="1" applyFont="1" applyFill="1" applyBorder="1" applyAlignment="1">
      <alignment horizontal="center" vertical="center" shrinkToFit="1"/>
    </xf>
    <xf numFmtId="20" fontId="55" fillId="2" borderId="8" xfId="0" applyNumberFormat="1" applyFont="1" applyFill="1" applyBorder="1" applyAlignment="1">
      <alignment horizontal="center" vertical="center" shrinkToFit="1"/>
    </xf>
    <xf numFmtId="20" fontId="11" fillId="2" borderId="19" xfId="0" applyNumberFormat="1" applyFont="1" applyFill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textRotation="255"/>
    </xf>
    <xf numFmtId="0" fontId="5" fillId="0" borderId="63" xfId="0" applyFont="1" applyBorder="1" applyAlignment="1"/>
    <xf numFmtId="0" fontId="6" fillId="0" borderId="27" xfId="0" applyFont="1" applyBorder="1" applyAlignment="1">
      <alignment horizontal="center" vertical="center" textRotation="255"/>
    </xf>
    <xf numFmtId="0" fontId="16" fillId="0" borderId="64" xfId="0" applyFont="1" applyBorder="1" applyAlignment="1">
      <alignment horizontal="center"/>
    </xf>
    <xf numFmtId="0" fontId="26" fillId="0" borderId="69" xfId="0" applyFont="1" applyBorder="1" applyAlignment="1">
      <alignment horizontal="center" vertical="center"/>
    </xf>
    <xf numFmtId="0" fontId="5" fillId="0" borderId="68" xfId="0" applyFont="1" applyBorder="1" applyAlignment="1"/>
    <xf numFmtId="0" fontId="16" fillId="0" borderId="6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7" xfId="0" applyFont="1" applyBorder="1" applyAlignment="1">
      <alignment horizontal="center"/>
    </xf>
    <xf numFmtId="0" fontId="5" fillId="0" borderId="83" xfId="0" applyFont="1" applyBorder="1" applyAlignment="1"/>
    <xf numFmtId="0" fontId="5" fillId="0" borderId="85" xfId="0" applyFont="1" applyBorder="1" applyAlignment="1"/>
    <xf numFmtId="0" fontId="27" fillId="0" borderId="69" xfId="0" applyFont="1" applyBorder="1" applyAlignment="1">
      <alignment horizontal="center" vertical="center"/>
    </xf>
    <xf numFmtId="0" fontId="27" fillId="0" borderId="95" xfId="0" applyFont="1" applyBorder="1" applyAlignment="1">
      <alignment horizontal="center"/>
    </xf>
    <xf numFmtId="0" fontId="5" fillId="0" borderId="94" xfId="0" applyFont="1" applyBorder="1" applyAlignment="1"/>
    <xf numFmtId="0" fontId="23" fillId="0" borderId="91" xfId="0" applyFont="1" applyBorder="1" applyAlignment="1">
      <alignment horizontal="center" vertical="center"/>
    </xf>
    <xf numFmtId="0" fontId="5" fillId="0" borderId="66" xfId="0" applyFont="1" applyBorder="1" applyAlignment="1"/>
    <xf numFmtId="0" fontId="5" fillId="0" borderId="82" xfId="0" applyFont="1" applyBorder="1" applyAlignment="1"/>
    <xf numFmtId="0" fontId="24" fillId="0" borderId="0" xfId="0" applyFont="1" applyAlignment="1">
      <alignment horizontal="center" vertical="center" shrinkToFit="1"/>
    </xf>
    <xf numFmtId="0" fontId="23" fillId="0" borderId="92" xfId="0" applyFont="1" applyBorder="1" applyAlignment="1">
      <alignment horizontal="center" vertical="center"/>
    </xf>
    <xf numFmtId="0" fontId="5" fillId="0" borderId="67" xfId="0" applyFont="1" applyBorder="1" applyAlignment="1"/>
    <xf numFmtId="0" fontId="5" fillId="0" borderId="84" xfId="0" applyFont="1" applyBorder="1" applyAlignment="1"/>
    <xf numFmtId="0" fontId="5" fillId="0" borderId="69" xfId="0" applyFont="1" applyBorder="1" applyAlignment="1"/>
    <xf numFmtId="0" fontId="5" fillId="0" borderId="89" xfId="0" applyFont="1" applyBorder="1" applyAlignment="1"/>
    <xf numFmtId="0" fontId="16" fillId="0" borderId="93" xfId="0" applyFont="1" applyBorder="1" applyAlignment="1">
      <alignment horizontal="center"/>
    </xf>
    <xf numFmtId="0" fontId="23" fillId="0" borderId="62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27" xfId="0" applyFont="1" applyBorder="1" applyAlignment="1"/>
    <xf numFmtId="0" fontId="5" fillId="0" borderId="62" xfId="0" applyFont="1" applyBorder="1" applyAlignment="1"/>
    <xf numFmtId="0" fontId="5" fillId="0" borderId="73" xfId="0" applyFont="1" applyBorder="1" applyAlignment="1"/>
    <xf numFmtId="0" fontId="5" fillId="0" borderId="74" xfId="0" applyFont="1" applyBorder="1" applyAlignment="1"/>
    <xf numFmtId="0" fontId="5" fillId="0" borderId="75" xfId="0" applyFont="1" applyBorder="1" applyAlignment="1"/>
    <xf numFmtId="0" fontId="23" fillId="0" borderId="61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/>
    </xf>
    <xf numFmtId="0" fontId="5" fillId="0" borderId="88" xfId="0" applyFont="1" applyBorder="1" applyAlignment="1"/>
    <xf numFmtId="178" fontId="25" fillId="0" borderId="97" xfId="0" applyNumberFormat="1" applyFont="1" applyBorder="1" applyAlignment="1">
      <alignment horizontal="center" vertical="center"/>
    </xf>
    <xf numFmtId="0" fontId="5" fillId="0" borderId="72" xfId="0" applyFont="1" applyBorder="1" applyAlignment="1"/>
    <xf numFmtId="0" fontId="5" fillId="0" borderId="90" xfId="0" applyFont="1" applyBorder="1" applyAlignment="1"/>
    <xf numFmtId="177" fontId="6" fillId="0" borderId="52" xfId="0" applyNumberFormat="1" applyFont="1" applyBorder="1" applyAlignment="1">
      <alignment vertical="center"/>
    </xf>
    <xf numFmtId="0" fontId="5" fillId="0" borderId="71" xfId="0" applyFont="1" applyBorder="1" applyAlignment="1"/>
    <xf numFmtId="0" fontId="27" fillId="0" borderId="93" xfId="0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5" fillId="0" borderId="70" xfId="0" applyFont="1" applyBorder="1" applyAlignment="1"/>
    <xf numFmtId="0" fontId="6" fillId="0" borderId="95" xfId="0" applyFont="1" applyBorder="1" applyAlignment="1">
      <alignment horizontal="center" vertical="center"/>
    </xf>
    <xf numFmtId="179" fontId="16" fillId="0" borderId="52" xfId="0" applyNumberFormat="1" applyFont="1" applyBorder="1" applyAlignment="1">
      <alignment vertical="center"/>
    </xf>
    <xf numFmtId="0" fontId="4" fillId="0" borderId="97" xfId="0" applyFont="1" applyBorder="1" applyAlignment="1">
      <alignment horizontal="center" vertical="center"/>
    </xf>
    <xf numFmtId="179" fontId="16" fillId="0" borderId="96" xfId="0" applyNumberFormat="1" applyFont="1" applyBorder="1" applyAlignment="1">
      <alignment vertical="center"/>
    </xf>
    <xf numFmtId="0" fontId="16" fillId="0" borderId="51" xfId="0" applyFont="1" applyBorder="1" applyAlignment="1">
      <alignment horizontal="right" vertical="center"/>
    </xf>
    <xf numFmtId="177" fontId="16" fillId="0" borderId="96" xfId="0" applyNumberFormat="1" applyFont="1" applyBorder="1" applyAlignment="1">
      <alignment horizontal="right" vertical="center"/>
    </xf>
    <xf numFmtId="0" fontId="27" fillId="0" borderId="69" xfId="0" applyFont="1" applyBorder="1" applyAlignment="1">
      <alignment horizontal="center"/>
    </xf>
    <xf numFmtId="0" fontId="24" fillId="0" borderId="93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5" fillId="0" borderId="93" xfId="0" applyFont="1" applyBorder="1" applyAlignment="1"/>
    <xf numFmtId="178" fontId="25" fillId="0" borderId="65" xfId="0" applyNumberFormat="1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16" fillId="0" borderId="48" xfId="0" applyFont="1" applyBorder="1" applyAlignment="1">
      <alignment horizontal="right" vertical="center"/>
    </xf>
    <xf numFmtId="179" fontId="16" fillId="0" borderId="8" xfId="0" applyNumberFormat="1" applyFont="1" applyBorder="1" applyAlignment="1">
      <alignment vertical="center"/>
    </xf>
    <xf numFmtId="179" fontId="16" fillId="0" borderId="9" xfId="0" applyNumberFormat="1" applyFont="1" applyBorder="1" applyAlignment="1">
      <alignment vertical="center"/>
    </xf>
    <xf numFmtId="0" fontId="17" fillId="3" borderId="45" xfId="0" applyFont="1" applyFill="1" applyBorder="1" applyAlignment="1">
      <alignment horizontal="center" vertical="center"/>
    </xf>
    <xf numFmtId="0" fontId="5" fillId="0" borderId="57" xfId="0" applyFont="1" applyBorder="1" applyAlignment="1"/>
    <xf numFmtId="0" fontId="20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19" fillId="3" borderId="65" xfId="0" applyFont="1" applyFill="1" applyBorder="1" applyAlignment="1">
      <alignment horizontal="center" vertical="center"/>
    </xf>
    <xf numFmtId="0" fontId="5" fillId="0" borderId="81" xfId="0" applyFont="1" applyBorder="1" applyAlignment="1"/>
    <xf numFmtId="177" fontId="16" fillId="0" borderId="8" xfId="0" applyNumberFormat="1" applyFont="1" applyBorder="1" applyAlignment="1">
      <alignment horizontal="right" vertical="center"/>
    </xf>
    <xf numFmtId="0" fontId="20" fillId="3" borderId="48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7" fontId="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textRotation="255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49" fontId="30" fillId="0" borderId="45" xfId="0" applyNumberFormat="1" applyFont="1" applyBorder="1" applyAlignment="1">
      <alignment horizontal="center" vertical="center" shrinkToFit="1"/>
    </xf>
    <xf numFmtId="0" fontId="5" fillId="0" borderId="107" xfId="0" applyFont="1" applyBorder="1" applyAlignment="1"/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53" fillId="0" borderId="45" xfId="0" applyFont="1" applyBorder="1" applyAlignment="1">
      <alignment horizontal="center" vertical="center" shrinkToFit="1"/>
    </xf>
    <xf numFmtId="0" fontId="54" fillId="0" borderId="46" xfId="0" applyFont="1" applyBorder="1" applyAlignment="1"/>
    <xf numFmtId="0" fontId="54" fillId="0" borderId="107" xfId="0" applyFont="1" applyBorder="1" applyAlignment="1"/>
    <xf numFmtId="0" fontId="6" fillId="0" borderId="45" xfId="0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shrinkToFit="1"/>
    </xf>
    <xf numFmtId="0" fontId="30" fillId="0" borderId="45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34" fillId="0" borderId="45" xfId="0" applyFont="1" applyBorder="1" applyAlignment="1">
      <alignment horizontal="center" vertical="center"/>
    </xf>
    <xf numFmtId="0" fontId="30" fillId="0" borderId="45" xfId="0" applyFont="1" applyBorder="1" applyAlignment="1">
      <alignment horizontal="left" vertical="center" shrinkToFit="1"/>
    </xf>
    <xf numFmtId="0" fontId="31" fillId="0" borderId="45" xfId="0" applyFont="1" applyBorder="1" applyAlignment="1">
      <alignment horizontal="center" vertical="center" shrinkToFit="1"/>
    </xf>
    <xf numFmtId="0" fontId="29" fillId="0" borderId="96" xfId="0" applyFont="1" applyBorder="1" applyAlignment="1">
      <alignment horizontal="center" vertical="center" textRotation="255"/>
    </xf>
    <xf numFmtId="0" fontId="25" fillId="0" borderId="95" xfId="0" applyFont="1" applyBorder="1" applyAlignment="1">
      <alignment horizontal="center" vertical="center" shrinkToFit="1"/>
    </xf>
    <xf numFmtId="0" fontId="29" fillId="0" borderId="46" xfId="0" applyFont="1" applyBorder="1" applyAlignment="1">
      <alignment horizontal="center" vertical="center"/>
    </xf>
    <xf numFmtId="0" fontId="29" fillId="0" borderId="96" xfId="0" applyFont="1" applyBorder="1" applyAlignment="1">
      <alignment horizontal="center" vertical="center"/>
    </xf>
    <xf numFmtId="0" fontId="29" fillId="0" borderId="45" xfId="0" applyFont="1" applyBorder="1" applyAlignment="1"/>
    <xf numFmtId="0" fontId="38" fillId="0" borderId="45" xfId="0" applyFont="1" applyBorder="1" applyAlignment="1">
      <alignment horizontal="center" vertical="center"/>
    </xf>
    <xf numFmtId="0" fontId="38" fillId="0" borderId="107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6" fillId="0" borderId="95" xfId="0" applyFont="1" applyBorder="1" applyAlignment="1">
      <alignment horizontal="center" vertical="center" shrinkToFit="1"/>
    </xf>
    <xf numFmtId="0" fontId="38" fillId="0" borderId="9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left"/>
    </xf>
    <xf numFmtId="0" fontId="36" fillId="0" borderId="45" xfId="0" applyFont="1" applyBorder="1" applyAlignment="1">
      <alignment horizontal="center" vertical="center" shrinkToFit="1"/>
    </xf>
    <xf numFmtId="0" fontId="39" fillId="0" borderId="0" xfId="0" applyFont="1" applyAlignment="1">
      <alignment horizontal="left" shrinkToFit="1"/>
    </xf>
    <xf numFmtId="0" fontId="11" fillId="0" borderId="83" xfId="0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3" fillId="0" borderId="45" xfId="0" applyFont="1" applyBorder="1" applyAlignment="1">
      <alignment horizontal="center" vertical="center"/>
    </xf>
    <xf numFmtId="0" fontId="36" fillId="0" borderId="96" xfId="0" applyFont="1" applyBorder="1" applyAlignment="1">
      <alignment horizontal="center" vertical="center" shrinkToFit="1"/>
    </xf>
    <xf numFmtId="0" fontId="39" fillId="0" borderId="45" xfId="0" applyFont="1" applyBorder="1" applyAlignment="1">
      <alignment horizontal="center" vertical="center"/>
    </xf>
    <xf numFmtId="0" fontId="36" fillId="0" borderId="94" xfId="0" applyFont="1" applyBorder="1" applyAlignment="1">
      <alignment horizontal="center" vertical="center" shrinkToFit="1"/>
    </xf>
    <xf numFmtId="0" fontId="36" fillId="0" borderId="89" xfId="0" applyFont="1" applyBorder="1" applyAlignment="1">
      <alignment horizontal="center" vertical="center" shrinkToFit="1"/>
    </xf>
    <xf numFmtId="0" fontId="36" fillId="0" borderId="85" xfId="0" applyFont="1" applyBorder="1" applyAlignment="1">
      <alignment horizontal="center" vertical="center" shrinkToFit="1"/>
    </xf>
    <xf numFmtId="0" fontId="39" fillId="0" borderId="96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7" fillId="0" borderId="83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6" fillId="0" borderId="45" xfId="0" applyFont="1" applyBorder="1" applyAlignment="1">
      <alignment horizontal="center" vertical="center"/>
    </xf>
    <xf numFmtId="0" fontId="39" fillId="0" borderId="94" xfId="0" applyFont="1" applyBorder="1" applyAlignment="1">
      <alignment horizontal="center" vertical="center" shrinkToFit="1"/>
    </xf>
    <xf numFmtId="0" fontId="38" fillId="0" borderId="46" xfId="0" applyFont="1" applyBorder="1" applyAlignment="1">
      <alignment horizontal="left" vertical="center"/>
    </xf>
    <xf numFmtId="0" fontId="36" fillId="0" borderId="95" xfId="0" applyFont="1" applyBorder="1" applyAlignment="1">
      <alignment horizontal="center" vertical="center"/>
    </xf>
    <xf numFmtId="0" fontId="37" fillId="0" borderId="95" xfId="0" applyFont="1" applyBorder="1" applyAlignment="1">
      <alignment horizontal="center" vertical="center" shrinkToFit="1"/>
    </xf>
    <xf numFmtId="0" fontId="38" fillId="0" borderId="96" xfId="0" applyFont="1" applyBorder="1" applyAlignment="1">
      <alignment horizontal="center" vertical="center" shrinkToFit="1"/>
    </xf>
    <xf numFmtId="180" fontId="5" fillId="0" borderId="83" xfId="0" applyNumberFormat="1" applyFont="1" applyBorder="1" applyAlignment="1">
      <alignment horizontal="right" vertical="center"/>
    </xf>
    <xf numFmtId="0" fontId="42" fillId="0" borderId="45" xfId="0" applyFont="1" applyBorder="1" applyAlignment="1">
      <alignment horizontal="center" vertical="center"/>
    </xf>
    <xf numFmtId="0" fontId="42" fillId="0" borderId="45" xfId="0" applyFont="1" applyBorder="1" applyAlignment="1">
      <alignment vertical="center"/>
    </xf>
    <xf numFmtId="0" fontId="42" fillId="0" borderId="45" xfId="0" applyFont="1" applyBorder="1" applyAlignment="1">
      <alignment horizontal="right" vertical="center"/>
    </xf>
    <xf numFmtId="45" fontId="5" fillId="0" borderId="0" xfId="0" applyNumberFormat="1" applyFont="1" applyAlignment="1">
      <alignment vertical="center"/>
    </xf>
    <xf numFmtId="0" fontId="42" fillId="0" borderId="117" xfId="0" applyFont="1" applyBorder="1" applyAlignment="1">
      <alignment vertical="center"/>
    </xf>
    <xf numFmtId="0" fontId="5" fillId="0" borderId="118" xfId="0" applyFont="1" applyBorder="1" applyAlignment="1"/>
    <xf numFmtId="0" fontId="42" fillId="0" borderId="29" xfId="0" applyFont="1" applyBorder="1" applyAlignment="1">
      <alignment vertical="center"/>
    </xf>
    <xf numFmtId="0" fontId="5" fillId="0" borderId="116" xfId="0" applyFont="1" applyBorder="1" applyAlignment="1"/>
    <xf numFmtId="0" fontId="42" fillId="0" borderId="113" xfId="0" applyFont="1" applyBorder="1" applyAlignment="1">
      <alignment vertical="center"/>
    </xf>
    <xf numFmtId="0" fontId="5" fillId="0" borderId="114" xfId="0" applyFont="1" applyBorder="1" applyAlignment="1"/>
    <xf numFmtId="0" fontId="42" fillId="0" borderId="95" xfId="0" applyFont="1" applyBorder="1" applyAlignment="1">
      <alignment horizontal="center" vertical="center" wrapText="1"/>
    </xf>
    <xf numFmtId="0" fontId="5" fillId="0" borderId="115" xfId="0" applyFont="1" applyBorder="1" applyAlignment="1"/>
    <xf numFmtId="0" fontId="5" fillId="0" borderId="33" xfId="0" applyFont="1" applyBorder="1" applyAlignment="1"/>
    <xf numFmtId="0" fontId="5" fillId="0" borderId="119" xfId="0" applyFont="1" applyBorder="1" applyAlignment="1"/>
    <xf numFmtId="0" fontId="5" fillId="0" borderId="93" xfId="0" applyFont="1" applyBorder="1" applyAlignment="1">
      <alignment vertical="center"/>
    </xf>
    <xf numFmtId="0" fontId="42" fillId="0" borderId="96" xfId="0" applyFont="1" applyBorder="1" applyAlignment="1">
      <alignment horizontal="center" vertical="center" textRotation="255"/>
    </xf>
    <xf numFmtId="0" fontId="42" fillId="0" borderId="110" xfId="0" applyFont="1" applyBorder="1" applyAlignment="1">
      <alignment horizontal="right" vertical="center"/>
    </xf>
    <xf numFmtId="0" fontId="5" fillId="0" borderId="111" xfId="0" applyFont="1" applyBorder="1" applyAlignment="1"/>
    <xf numFmtId="0" fontId="42" fillId="0" borderId="29" xfId="0" applyFont="1" applyBorder="1" applyAlignment="1">
      <alignment horizontal="right" vertical="center"/>
    </xf>
    <xf numFmtId="0" fontId="42" fillId="0" borderId="95" xfId="0" applyFont="1" applyBorder="1" applyAlignment="1">
      <alignment horizontal="right" vertical="center"/>
    </xf>
    <xf numFmtId="0" fontId="25" fillId="0" borderId="116" xfId="0" applyFont="1" applyBorder="1" applyAlignment="1">
      <alignment horizontal="left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116" xfId="0" applyFont="1" applyBorder="1" applyAlignment="1">
      <alignment horizontal="center"/>
    </xf>
    <xf numFmtId="0" fontId="25" fillId="0" borderId="31" xfId="0" applyFont="1" applyBorder="1" applyAlignment="1">
      <alignment horizontal="left" shrinkToFit="1"/>
    </xf>
    <xf numFmtId="0" fontId="25" fillId="0" borderId="31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10" fillId="0" borderId="116" xfId="0" applyFont="1" applyBorder="1" applyAlignment="1">
      <alignment horizontal="center"/>
    </xf>
    <xf numFmtId="0" fontId="30" fillId="0" borderId="3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5" fillId="0" borderId="31" xfId="0" applyFont="1" applyBorder="1" applyAlignment="1">
      <alignment horizontal="center"/>
    </xf>
  </cellXfs>
  <cellStyles count="1">
    <cellStyle name="標準" xfId="0" builtinId="0"/>
  </cellStyles>
  <dxfs count="4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3400425</xdr:colOff>
      <xdr:row>86</xdr:row>
      <xdr:rowOff>190500</xdr:rowOff>
    </xdr:from>
    <xdr:ext cx="1771650" cy="15621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71650" cy="1562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962024</xdr:colOff>
      <xdr:row>20</xdr:row>
      <xdr:rowOff>0</xdr:rowOff>
    </xdr:from>
    <xdr:ext cx="5191125" cy="175260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AF371F1-FF35-44A2-857D-9B206EF0EB3F}"/>
            </a:ext>
          </a:extLst>
        </xdr:cNvPr>
        <xdr:cNvSpPr/>
      </xdr:nvSpPr>
      <xdr:spPr>
        <a:xfrm>
          <a:off x="3314699" y="8886825"/>
          <a:ext cx="5191125" cy="17526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wrap="square" lIns="91440" tIns="45720" rIns="91440" bIns="45720" anchor="ctr">
          <a:noAutofit/>
        </a:bodyPr>
        <a:lstStyle/>
        <a:p>
          <a:pPr algn="ctr"/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雷雨のため</a:t>
          </a:r>
          <a:endParaRPr lang="en-US" altLang="ja-JP" sz="2800" b="0" cap="none" spc="0">
            <a:ln w="0"/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ctr"/>
          <a:r>
            <a:rPr lang="en-US" altLang="ja-JP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2022</a:t>
          </a:r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年</a:t>
          </a:r>
          <a:r>
            <a:rPr lang="en-US" altLang="ja-JP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</a:t>
          </a:r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月</a:t>
          </a:r>
          <a:r>
            <a:rPr lang="en-US" altLang="ja-JP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20</a:t>
          </a:r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日に延期</a:t>
          </a:r>
          <a:endParaRPr lang="en-US" altLang="ja-JP" sz="2800" b="0" cap="none" spc="0">
            <a:ln w="0"/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ctr"/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（第</a:t>
          </a:r>
          <a:r>
            <a:rPr lang="en-US" altLang="ja-JP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4</a:t>
          </a:r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、第</a:t>
          </a:r>
          <a:r>
            <a:rPr lang="en-US" altLang="ja-JP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5</a:t>
          </a:r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試合のみ）</a:t>
          </a:r>
          <a:endParaRPr lang="en-US" altLang="ja-JP" sz="2800" b="0" cap="none" spc="0">
            <a:ln w="0"/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0</xdr:colOff>
      <xdr:row>25</xdr:row>
      <xdr:rowOff>28575</xdr:rowOff>
    </xdr:from>
    <xdr:ext cx="5191125" cy="4352925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9EF9F0E-F561-43C8-925C-B48908D6BC2B}"/>
            </a:ext>
          </a:extLst>
        </xdr:cNvPr>
        <xdr:cNvSpPr/>
      </xdr:nvSpPr>
      <xdr:spPr>
        <a:xfrm>
          <a:off x="3314700" y="11106150"/>
          <a:ext cx="5191125" cy="43529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wrap="square" lIns="91440" tIns="45720" rIns="91440" bIns="45720" anchor="ctr">
          <a:noAutofit/>
        </a:bodyPr>
        <a:lstStyle/>
        <a:p>
          <a:pPr algn="ctr"/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雨天により</a:t>
          </a:r>
          <a:endParaRPr lang="en-US" altLang="ja-JP" sz="2800" b="0" cap="none" spc="0">
            <a:ln w="0"/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ctr"/>
          <a:r>
            <a:rPr lang="en-US" altLang="ja-JP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2022</a:t>
          </a:r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年</a:t>
          </a:r>
          <a:r>
            <a:rPr lang="en-US" altLang="ja-JP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</a:t>
          </a:r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月</a:t>
          </a:r>
          <a:r>
            <a:rPr lang="en-US" altLang="ja-JP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20</a:t>
          </a:r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日に延期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5191125" cy="4352925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5AFE402-C6F2-466C-BB37-87AA374083F1}"/>
            </a:ext>
          </a:extLst>
        </xdr:cNvPr>
        <xdr:cNvSpPr/>
      </xdr:nvSpPr>
      <xdr:spPr>
        <a:xfrm>
          <a:off x="3314700" y="15897225"/>
          <a:ext cx="5191125" cy="43529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wrap="square" lIns="91440" tIns="45720" rIns="91440" bIns="45720" anchor="ctr">
          <a:noAutofit/>
        </a:bodyPr>
        <a:lstStyle/>
        <a:p>
          <a:pPr algn="ctr"/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雨天により</a:t>
          </a:r>
          <a:endParaRPr lang="en-US" altLang="ja-JP" sz="2800" b="0" cap="none" spc="0">
            <a:ln w="0"/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ctr"/>
          <a:r>
            <a:rPr lang="en-US" altLang="ja-JP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2021</a:t>
          </a:r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年</a:t>
          </a:r>
          <a:r>
            <a:rPr lang="en-US" altLang="ja-JP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10</a:t>
          </a:r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月</a:t>
          </a:r>
          <a:r>
            <a:rPr lang="en-US" altLang="ja-JP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31</a:t>
          </a:r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日に延期</a:t>
          </a:r>
        </a:p>
      </xdr:txBody>
    </xdr:sp>
    <xdr:clientData/>
  </xdr:oneCellAnchor>
  <xdr:oneCellAnchor>
    <xdr:from>
      <xdr:col>4</xdr:col>
      <xdr:colOff>0</xdr:colOff>
      <xdr:row>46</xdr:row>
      <xdr:rowOff>428625</xdr:rowOff>
    </xdr:from>
    <xdr:ext cx="5191125" cy="4352925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8C1571C-A183-4FB4-80A3-3912846037E7}"/>
            </a:ext>
          </a:extLst>
        </xdr:cNvPr>
        <xdr:cNvSpPr/>
      </xdr:nvSpPr>
      <xdr:spPr>
        <a:xfrm>
          <a:off x="3314700" y="20707350"/>
          <a:ext cx="5191125" cy="43529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wrap="square" lIns="91440" tIns="45720" rIns="91440" bIns="45720" anchor="ctr">
          <a:noAutofit/>
        </a:bodyPr>
        <a:lstStyle/>
        <a:p>
          <a:pPr algn="ctr"/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緊急事態宣言により</a:t>
          </a:r>
          <a:endParaRPr lang="en-US" altLang="ja-JP" sz="2800" b="0" cap="none" spc="0">
            <a:ln w="0"/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ctr"/>
          <a:r>
            <a:rPr lang="en-US" altLang="ja-JP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2022</a:t>
          </a:r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年</a:t>
          </a:r>
          <a:r>
            <a:rPr lang="en-US" altLang="ja-JP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3</a:t>
          </a:r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月</a:t>
          </a:r>
          <a:r>
            <a:rPr lang="en-US" altLang="ja-JP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27</a:t>
          </a:r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日に延期</a:t>
          </a:r>
        </a:p>
      </xdr:txBody>
    </xdr:sp>
    <xdr:clientData/>
  </xdr:oneCellAnchor>
  <xdr:oneCellAnchor>
    <xdr:from>
      <xdr:col>4</xdr:col>
      <xdr:colOff>0</xdr:colOff>
      <xdr:row>102</xdr:row>
      <xdr:rowOff>0</xdr:rowOff>
    </xdr:from>
    <xdr:ext cx="5191125" cy="3810000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E68FC52-7AFB-4433-A164-CFDC6FC9C709}"/>
            </a:ext>
          </a:extLst>
        </xdr:cNvPr>
        <xdr:cNvSpPr/>
      </xdr:nvSpPr>
      <xdr:spPr>
        <a:xfrm>
          <a:off x="3314700" y="43500675"/>
          <a:ext cx="5191125" cy="3810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wrap="square" lIns="91440" tIns="45720" rIns="91440" bIns="45720" anchor="ctr">
          <a:noAutofit/>
        </a:bodyPr>
        <a:lstStyle/>
        <a:p>
          <a:pPr algn="ctr"/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まん延防止等重点措置により</a:t>
          </a:r>
          <a:endParaRPr lang="en-US" altLang="ja-JP" sz="2800" b="0" cap="none" spc="0">
            <a:ln w="0"/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ctr"/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中止</a:t>
          </a:r>
        </a:p>
      </xdr:txBody>
    </xdr:sp>
    <xdr:clientData/>
  </xdr:oneCellAnchor>
  <xdr:oneCellAnchor>
    <xdr:from>
      <xdr:col>4</xdr:col>
      <xdr:colOff>0</xdr:colOff>
      <xdr:row>113</xdr:row>
      <xdr:rowOff>0</xdr:rowOff>
    </xdr:from>
    <xdr:ext cx="5191125" cy="3810000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01D0932-40F6-4866-99A8-E423C1B09091}"/>
            </a:ext>
          </a:extLst>
        </xdr:cNvPr>
        <xdr:cNvSpPr/>
      </xdr:nvSpPr>
      <xdr:spPr>
        <a:xfrm>
          <a:off x="3314700" y="47691675"/>
          <a:ext cx="5191125" cy="38100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wrap="square" lIns="91440" tIns="45720" rIns="91440" bIns="45720" anchor="ctr">
          <a:noAutofit/>
        </a:bodyPr>
        <a:lstStyle/>
        <a:p>
          <a:pPr algn="ctr"/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まん延防止等重点措置により</a:t>
          </a:r>
          <a:endParaRPr lang="en-US" altLang="ja-JP" sz="2800" b="0" cap="none" spc="0">
            <a:ln w="0"/>
            <a:solidFill>
              <a:srgbClr val="FF000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ctr"/>
          <a:r>
            <a:rPr lang="ja-JP" altLang="en-US" sz="28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中止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view="pageBreakPreview" zoomScale="60" zoomScaleNormal="100" workbookViewId="0">
      <selection activeCell="F34" sqref="F34"/>
    </sheetView>
  </sheetViews>
  <sheetFormatPr defaultColWidth="14.375" defaultRowHeight="15" customHeight="1"/>
  <cols>
    <col min="1" max="1" width="3.375" customWidth="1"/>
    <col min="2" max="2" width="1.875" customWidth="1"/>
    <col min="3" max="3" width="10.875" customWidth="1"/>
    <col min="4" max="4" width="1.875" customWidth="1"/>
    <col min="5" max="5" width="4.125" customWidth="1"/>
    <col min="6" max="6" width="80.375" customWidth="1"/>
    <col min="7" max="11" width="8" customWidth="1"/>
  </cols>
  <sheetData>
    <row r="1" spans="1:11" ht="19.5" customHeight="1">
      <c r="A1" s="178" t="s">
        <v>0</v>
      </c>
      <c r="B1" s="174"/>
      <c r="C1" s="174"/>
      <c r="D1" s="174"/>
      <c r="E1" s="174"/>
      <c r="F1" s="174"/>
      <c r="G1" s="148"/>
      <c r="H1" s="148"/>
      <c r="I1" s="148"/>
      <c r="J1" s="148"/>
      <c r="K1" s="148"/>
    </row>
    <row r="2" spans="1:11" ht="13.5" customHeight="1">
      <c r="A2" s="148"/>
      <c r="B2" s="148"/>
      <c r="C2" s="1"/>
      <c r="D2" s="1"/>
      <c r="E2" s="1"/>
      <c r="F2" s="2"/>
      <c r="G2" s="148"/>
      <c r="H2" s="148"/>
      <c r="I2" s="148"/>
      <c r="J2" s="148"/>
      <c r="K2" s="148"/>
    </row>
    <row r="3" spans="1:11" ht="19.5" customHeight="1">
      <c r="A3" s="148">
        <v>1</v>
      </c>
      <c r="B3" s="148"/>
      <c r="C3" s="1" t="s">
        <v>1</v>
      </c>
      <c r="D3" s="1"/>
      <c r="E3" s="173" t="s">
        <v>2</v>
      </c>
      <c r="F3" s="174"/>
      <c r="G3" s="148"/>
      <c r="H3" s="148"/>
      <c r="I3" s="148"/>
      <c r="J3" s="148"/>
      <c r="K3" s="148"/>
    </row>
    <row r="4" spans="1:11" ht="19.5" customHeight="1">
      <c r="A4" s="148">
        <v>2</v>
      </c>
      <c r="B4" s="148"/>
      <c r="C4" s="1" t="s">
        <v>3</v>
      </c>
      <c r="D4" s="1"/>
      <c r="E4" s="173" t="s">
        <v>4</v>
      </c>
      <c r="F4" s="174"/>
      <c r="G4" s="148"/>
      <c r="H4" s="148"/>
      <c r="I4" s="148"/>
      <c r="J4" s="148"/>
      <c r="K4" s="148"/>
    </row>
    <row r="5" spans="1:11" ht="19.5" customHeight="1">
      <c r="A5" s="148">
        <v>3</v>
      </c>
      <c r="B5" s="148"/>
      <c r="C5" s="1" t="s">
        <v>5</v>
      </c>
      <c r="D5" s="1"/>
      <c r="E5" s="175" t="s">
        <v>6</v>
      </c>
      <c r="F5" s="174"/>
      <c r="G5" s="148"/>
      <c r="H5" s="148"/>
      <c r="I5" s="148"/>
      <c r="J5" s="148"/>
      <c r="K5" s="148"/>
    </row>
    <row r="6" spans="1:11" ht="19.5" customHeight="1">
      <c r="A6" s="148">
        <v>4</v>
      </c>
      <c r="B6" s="148"/>
      <c r="C6" s="1" t="s">
        <v>7</v>
      </c>
      <c r="D6" s="1"/>
      <c r="E6" s="175" t="s">
        <v>6</v>
      </c>
      <c r="F6" s="174"/>
      <c r="G6" s="148"/>
      <c r="H6" s="148"/>
      <c r="I6" s="148"/>
      <c r="J6" s="148"/>
      <c r="K6" s="148"/>
    </row>
    <row r="7" spans="1:11" ht="19.5" customHeight="1">
      <c r="A7" s="148">
        <v>5</v>
      </c>
      <c r="B7" s="148"/>
      <c r="C7" s="1" t="s">
        <v>8</v>
      </c>
      <c r="D7" s="1"/>
      <c r="E7" s="180" t="s">
        <v>9</v>
      </c>
      <c r="F7" s="174"/>
      <c r="G7" s="148"/>
      <c r="H7" s="148"/>
      <c r="I7" s="148"/>
      <c r="J7" s="148"/>
      <c r="K7" s="148"/>
    </row>
    <row r="8" spans="1:11" ht="19.5" customHeight="1">
      <c r="A8" s="148">
        <v>6</v>
      </c>
      <c r="B8" s="148"/>
      <c r="C8" s="1" t="s">
        <v>10</v>
      </c>
      <c r="D8" s="1"/>
      <c r="E8" s="175" t="s">
        <v>11</v>
      </c>
      <c r="F8" s="174"/>
      <c r="G8" s="148"/>
      <c r="H8" s="148"/>
      <c r="I8" s="148"/>
      <c r="J8" s="148"/>
      <c r="K8" s="148"/>
    </row>
    <row r="9" spans="1:11" ht="19.5" customHeight="1">
      <c r="A9" s="148">
        <v>7</v>
      </c>
      <c r="B9" s="148"/>
      <c r="C9" s="1" t="s">
        <v>12</v>
      </c>
      <c r="D9" s="1"/>
      <c r="E9" s="179" t="s">
        <v>13</v>
      </c>
      <c r="F9" s="174"/>
      <c r="G9" s="148"/>
      <c r="H9" s="148"/>
      <c r="I9" s="148"/>
      <c r="J9" s="148"/>
      <c r="K9" s="148"/>
    </row>
    <row r="10" spans="1:11" ht="19.5" customHeight="1">
      <c r="A10" s="148"/>
      <c r="B10" s="148"/>
      <c r="C10" s="1"/>
      <c r="D10" s="1"/>
      <c r="E10" s="148" t="s">
        <v>14</v>
      </c>
      <c r="F10" s="146"/>
      <c r="G10" s="148"/>
      <c r="H10" s="148"/>
      <c r="I10" s="148"/>
      <c r="J10" s="148"/>
      <c r="K10" s="148"/>
    </row>
    <row r="11" spans="1:11" ht="19.5" customHeight="1">
      <c r="A11" s="148"/>
      <c r="B11" s="148"/>
      <c r="C11" s="1"/>
      <c r="D11" s="1"/>
      <c r="E11" s="3" t="s">
        <v>15</v>
      </c>
      <c r="F11" s="143" t="s">
        <v>16</v>
      </c>
      <c r="G11" s="148"/>
      <c r="H11" s="148"/>
      <c r="I11" s="148"/>
      <c r="J11" s="148"/>
      <c r="K11" s="148"/>
    </row>
    <row r="12" spans="1:11" ht="19.5" customHeight="1">
      <c r="A12" s="148"/>
      <c r="B12" s="148"/>
      <c r="C12" s="1"/>
      <c r="D12" s="1"/>
      <c r="E12" s="3" t="s">
        <v>17</v>
      </c>
      <c r="F12" s="143" t="s">
        <v>18</v>
      </c>
      <c r="G12" s="148"/>
      <c r="H12" s="148"/>
      <c r="I12" s="148"/>
      <c r="J12" s="148"/>
      <c r="K12" s="148"/>
    </row>
    <row r="13" spans="1:11" ht="19.5" customHeight="1">
      <c r="A13" s="148"/>
      <c r="B13" s="148"/>
      <c r="C13" s="1"/>
      <c r="D13" s="1"/>
      <c r="E13" s="3" t="s">
        <v>19</v>
      </c>
      <c r="F13" s="143" t="s">
        <v>20</v>
      </c>
      <c r="G13" s="148"/>
      <c r="H13" s="148"/>
      <c r="I13" s="148"/>
      <c r="J13" s="148"/>
      <c r="K13" s="148"/>
    </row>
    <row r="14" spans="1:11" ht="19.5" customHeight="1">
      <c r="A14" s="148"/>
      <c r="B14" s="148"/>
      <c r="C14" s="1"/>
      <c r="D14" s="1"/>
      <c r="E14" s="3" t="s">
        <v>21</v>
      </c>
      <c r="F14" s="143" t="s">
        <v>22</v>
      </c>
      <c r="G14" s="148"/>
      <c r="H14" s="148"/>
      <c r="I14" s="148"/>
      <c r="J14" s="148"/>
      <c r="K14" s="148"/>
    </row>
    <row r="15" spans="1:11" ht="19.5" customHeight="1">
      <c r="A15" s="148"/>
      <c r="B15" s="148"/>
      <c r="C15" s="1"/>
      <c r="D15" s="1"/>
      <c r="E15" s="3" t="s">
        <v>23</v>
      </c>
      <c r="F15" s="143" t="s">
        <v>24</v>
      </c>
      <c r="G15" s="148"/>
      <c r="H15" s="148"/>
      <c r="I15" s="148"/>
      <c r="J15" s="148"/>
      <c r="K15" s="148"/>
    </row>
    <row r="16" spans="1:11" ht="19.5" customHeight="1">
      <c r="A16" s="148">
        <v>8</v>
      </c>
      <c r="B16" s="148"/>
      <c r="C16" s="1" t="s">
        <v>25</v>
      </c>
      <c r="D16" s="1"/>
      <c r="E16" s="148" t="s">
        <v>26</v>
      </c>
      <c r="F16" s="148"/>
      <c r="G16" s="148"/>
      <c r="H16" s="148"/>
      <c r="I16" s="148"/>
      <c r="J16" s="148"/>
      <c r="K16" s="148"/>
    </row>
    <row r="17" spans="1:11" ht="19.5" customHeight="1">
      <c r="A17" s="148"/>
      <c r="B17" s="148"/>
      <c r="C17" s="1"/>
      <c r="D17" s="1"/>
      <c r="E17" s="148" t="s">
        <v>27</v>
      </c>
      <c r="F17" s="148"/>
      <c r="G17" s="148"/>
      <c r="H17" s="148"/>
      <c r="I17" s="148"/>
      <c r="J17" s="148"/>
      <c r="K17" s="148"/>
    </row>
    <row r="18" spans="1:11" ht="19.5" customHeight="1">
      <c r="A18" s="148"/>
      <c r="B18" s="148"/>
      <c r="C18" s="1"/>
      <c r="D18" s="1"/>
      <c r="E18" s="148" t="s">
        <v>28</v>
      </c>
      <c r="F18" s="148"/>
      <c r="G18" s="148"/>
      <c r="H18" s="148"/>
      <c r="I18" s="148"/>
      <c r="J18" s="148"/>
      <c r="K18" s="148"/>
    </row>
    <row r="19" spans="1:11" ht="19.5" customHeight="1">
      <c r="A19" s="148"/>
      <c r="B19" s="148"/>
      <c r="C19" s="1"/>
      <c r="D19" s="1"/>
      <c r="E19" s="148" t="s">
        <v>29</v>
      </c>
      <c r="F19" s="148"/>
      <c r="G19" s="148"/>
      <c r="H19" s="148"/>
      <c r="I19" s="148"/>
      <c r="J19" s="148"/>
      <c r="K19" s="148"/>
    </row>
    <row r="20" spans="1:11" ht="19.5" customHeight="1">
      <c r="A20" s="148"/>
      <c r="B20" s="148"/>
      <c r="C20" s="1"/>
      <c r="D20" s="1"/>
      <c r="E20" s="148" t="s">
        <v>30</v>
      </c>
      <c r="F20" s="148"/>
      <c r="G20" s="148"/>
      <c r="H20" s="148"/>
      <c r="I20" s="148"/>
      <c r="J20" s="148"/>
      <c r="K20" s="148"/>
    </row>
    <row r="21" spans="1:11" ht="19.5" customHeight="1">
      <c r="A21" s="148"/>
      <c r="B21" s="148"/>
      <c r="C21" s="1"/>
      <c r="D21" s="1"/>
      <c r="E21" s="148" t="s">
        <v>31</v>
      </c>
      <c r="F21" s="148"/>
      <c r="G21" s="148"/>
      <c r="H21" s="148"/>
      <c r="I21" s="148"/>
      <c r="J21" s="148"/>
      <c r="K21" s="148"/>
    </row>
    <row r="22" spans="1:11" ht="19.5" customHeight="1">
      <c r="A22" s="148"/>
      <c r="B22" s="148"/>
      <c r="C22" s="1"/>
      <c r="D22" s="1"/>
      <c r="E22" s="148" t="s">
        <v>32</v>
      </c>
      <c r="F22" s="148"/>
      <c r="G22" s="148"/>
      <c r="H22" s="148"/>
      <c r="I22" s="148"/>
      <c r="J22" s="148"/>
      <c r="K22" s="148"/>
    </row>
    <row r="23" spans="1:11" ht="19.5" customHeight="1">
      <c r="A23" s="148"/>
      <c r="B23" s="148"/>
      <c r="C23" s="1"/>
      <c r="D23" s="1"/>
      <c r="E23" s="148" t="s">
        <v>33</v>
      </c>
      <c r="F23" s="148"/>
      <c r="G23" s="148"/>
      <c r="H23" s="148"/>
      <c r="I23" s="148"/>
      <c r="J23" s="148"/>
      <c r="K23" s="148"/>
    </row>
    <row r="24" spans="1:11" ht="19.5" customHeight="1">
      <c r="A24" s="148"/>
      <c r="B24" s="148"/>
      <c r="C24" s="1"/>
      <c r="D24" s="1"/>
      <c r="E24" s="148" t="s">
        <v>34</v>
      </c>
      <c r="F24" s="148"/>
      <c r="G24" s="148"/>
      <c r="H24" s="148"/>
      <c r="I24" s="148"/>
      <c r="J24" s="148"/>
      <c r="K24" s="148"/>
    </row>
    <row r="25" spans="1:11" ht="19.5" customHeight="1">
      <c r="A25" s="148">
        <v>9</v>
      </c>
      <c r="B25" s="148"/>
      <c r="C25" s="1" t="s">
        <v>35</v>
      </c>
      <c r="D25" s="1"/>
      <c r="E25" s="148" t="s">
        <v>26</v>
      </c>
      <c r="F25" s="148" t="s">
        <v>36</v>
      </c>
      <c r="G25" s="148"/>
      <c r="H25" s="148"/>
      <c r="I25" s="148"/>
      <c r="J25" s="148"/>
      <c r="K25" s="148"/>
    </row>
    <row r="26" spans="1:11" ht="19.5" customHeight="1">
      <c r="A26" s="148"/>
      <c r="B26" s="148"/>
      <c r="C26" s="1"/>
      <c r="D26" s="1"/>
      <c r="E26" s="1"/>
      <c r="F26" s="148" t="s">
        <v>37</v>
      </c>
      <c r="G26" s="148"/>
      <c r="H26" s="148"/>
      <c r="I26" s="148"/>
      <c r="J26" s="148"/>
      <c r="K26" s="148"/>
    </row>
    <row r="27" spans="1:11" ht="19.5" customHeight="1">
      <c r="A27" s="148"/>
      <c r="B27" s="148"/>
      <c r="C27" s="1"/>
      <c r="D27" s="1"/>
      <c r="E27" s="148" t="s">
        <v>38</v>
      </c>
      <c r="F27" s="148"/>
      <c r="G27" s="148"/>
      <c r="H27" s="148"/>
      <c r="I27" s="148"/>
      <c r="J27" s="148"/>
      <c r="K27" s="148"/>
    </row>
    <row r="28" spans="1:11" ht="19.5" customHeight="1">
      <c r="A28" s="148"/>
      <c r="B28" s="148"/>
      <c r="C28" s="1"/>
      <c r="D28" s="1"/>
      <c r="E28" s="148" t="s">
        <v>39</v>
      </c>
      <c r="F28" s="148"/>
      <c r="G28" s="148"/>
      <c r="H28" s="148"/>
      <c r="I28" s="148"/>
      <c r="J28" s="148"/>
      <c r="K28" s="148"/>
    </row>
    <row r="29" spans="1:11" s="142" customFormat="1" ht="19.5" customHeight="1">
      <c r="A29" s="148"/>
      <c r="B29" s="148"/>
      <c r="C29" s="1"/>
      <c r="D29" s="1"/>
      <c r="E29" s="133" t="s">
        <v>40</v>
      </c>
      <c r="F29" s="148"/>
      <c r="G29" s="148"/>
      <c r="H29" s="148"/>
      <c r="I29" s="148"/>
      <c r="J29" s="148"/>
      <c r="K29" s="148"/>
    </row>
    <row r="30" spans="1:11" ht="19.5" customHeight="1">
      <c r="A30" s="148">
        <v>10</v>
      </c>
      <c r="B30" s="148"/>
      <c r="C30" s="1" t="s">
        <v>41</v>
      </c>
      <c r="D30" s="1"/>
      <c r="E30" s="148" t="s">
        <v>42</v>
      </c>
      <c r="F30" s="148"/>
      <c r="G30" s="148"/>
      <c r="H30" s="148"/>
      <c r="I30" s="148"/>
      <c r="J30" s="148"/>
      <c r="K30" s="148"/>
    </row>
    <row r="31" spans="1:11" ht="19.5" customHeight="1">
      <c r="A31" s="148"/>
      <c r="B31" s="148"/>
      <c r="C31" s="1"/>
      <c r="D31" s="1"/>
      <c r="E31" s="148" t="s">
        <v>43</v>
      </c>
      <c r="F31" s="148"/>
      <c r="G31" s="148"/>
      <c r="H31" s="148"/>
      <c r="I31" s="148"/>
      <c r="J31" s="148"/>
      <c r="K31" s="148"/>
    </row>
    <row r="32" spans="1:11" ht="19.5" customHeight="1">
      <c r="A32" s="148"/>
      <c r="B32" s="148"/>
      <c r="C32" s="1"/>
      <c r="D32" s="1"/>
      <c r="E32" s="148"/>
      <c r="F32" s="148" t="s">
        <v>44</v>
      </c>
      <c r="G32" s="148"/>
      <c r="H32" s="148"/>
      <c r="I32" s="148"/>
      <c r="J32" s="148"/>
      <c r="K32" s="148"/>
    </row>
    <row r="33" spans="1:11" ht="19.5" customHeight="1">
      <c r="A33" s="148"/>
      <c r="B33" s="148"/>
      <c r="C33" s="1"/>
      <c r="D33" s="1"/>
      <c r="E33" s="148"/>
      <c r="F33" s="148" t="s">
        <v>45</v>
      </c>
      <c r="G33" s="148"/>
      <c r="H33" s="148"/>
      <c r="I33" s="148"/>
      <c r="J33" s="148"/>
      <c r="K33" s="148"/>
    </row>
    <row r="34" spans="1:11" ht="19.5" customHeight="1">
      <c r="A34" s="148"/>
      <c r="B34" s="148"/>
      <c r="C34" s="1"/>
      <c r="D34" s="1"/>
      <c r="E34" s="148" t="s">
        <v>46</v>
      </c>
      <c r="F34" s="4"/>
      <c r="G34" s="148"/>
      <c r="H34" s="148"/>
      <c r="I34" s="148"/>
      <c r="J34" s="148"/>
      <c r="K34" s="148"/>
    </row>
    <row r="35" spans="1:11" ht="19.5" customHeight="1">
      <c r="A35" s="148"/>
      <c r="B35" s="148"/>
      <c r="C35" s="1"/>
      <c r="D35" s="1"/>
      <c r="E35" s="148" t="s">
        <v>47</v>
      </c>
      <c r="F35" s="148"/>
      <c r="G35" s="148"/>
      <c r="H35" s="148"/>
      <c r="I35" s="148"/>
      <c r="J35" s="148"/>
      <c r="K35" s="148"/>
    </row>
    <row r="36" spans="1:11" ht="19.5" customHeight="1">
      <c r="A36" s="148"/>
      <c r="B36" s="148"/>
      <c r="C36" s="1"/>
      <c r="D36" s="1"/>
      <c r="E36" s="148" t="s">
        <v>48</v>
      </c>
      <c r="F36" s="148"/>
      <c r="G36" s="148"/>
      <c r="H36" s="148"/>
      <c r="I36" s="148"/>
      <c r="J36" s="148"/>
      <c r="K36" s="148"/>
    </row>
    <row r="37" spans="1:11" ht="19.5" customHeight="1">
      <c r="A37" s="148"/>
      <c r="B37" s="148"/>
      <c r="C37" s="1"/>
      <c r="D37" s="1"/>
      <c r="E37" s="148" t="s">
        <v>49</v>
      </c>
      <c r="F37" s="148"/>
      <c r="G37" s="148"/>
      <c r="H37" s="148"/>
      <c r="I37" s="148"/>
      <c r="J37" s="148"/>
      <c r="K37" s="148"/>
    </row>
    <row r="38" spans="1:11" ht="19.5" customHeight="1">
      <c r="A38" s="148"/>
      <c r="B38" s="148"/>
      <c r="C38" s="1"/>
      <c r="D38" s="1"/>
      <c r="E38" s="148" t="s">
        <v>50</v>
      </c>
      <c r="F38" s="148"/>
      <c r="G38" s="148"/>
      <c r="H38" s="148"/>
      <c r="I38" s="148"/>
      <c r="J38" s="148"/>
      <c r="K38" s="148"/>
    </row>
    <row r="39" spans="1:11" ht="19.5" customHeight="1">
      <c r="A39" s="148"/>
      <c r="B39" s="148"/>
      <c r="C39" s="1"/>
      <c r="D39" s="1"/>
      <c r="E39" s="148" t="s">
        <v>51</v>
      </c>
      <c r="F39" s="148"/>
      <c r="G39" s="148"/>
      <c r="H39" s="148"/>
      <c r="I39" s="148"/>
      <c r="J39" s="148"/>
      <c r="K39" s="148"/>
    </row>
    <row r="40" spans="1:11" ht="19.5" customHeight="1">
      <c r="A40" s="148"/>
      <c r="B40" s="148"/>
      <c r="C40" s="1"/>
      <c r="D40" s="1"/>
      <c r="E40" s="148" t="s">
        <v>52</v>
      </c>
      <c r="F40" s="144"/>
      <c r="G40" s="148"/>
      <c r="H40" s="148"/>
      <c r="I40" s="148"/>
      <c r="J40" s="148"/>
      <c r="K40" s="148"/>
    </row>
    <row r="41" spans="1:11" ht="19.5" customHeight="1">
      <c r="A41" s="148"/>
      <c r="B41" s="148"/>
      <c r="C41" s="1"/>
      <c r="D41" s="1"/>
      <c r="E41" s="148" t="s">
        <v>53</v>
      </c>
      <c r="F41" s="148" t="s">
        <v>54</v>
      </c>
      <c r="G41" s="148"/>
      <c r="H41" s="148"/>
      <c r="I41" s="148"/>
      <c r="J41" s="148"/>
      <c r="K41" s="148"/>
    </row>
    <row r="42" spans="1:11" ht="19.5" customHeight="1">
      <c r="A42" s="148"/>
      <c r="B42" s="148"/>
      <c r="C42" s="1"/>
      <c r="D42" s="1"/>
      <c r="E42" s="148" t="s">
        <v>55</v>
      </c>
      <c r="F42" s="148"/>
      <c r="G42" s="148"/>
      <c r="H42" s="148"/>
      <c r="I42" s="148"/>
      <c r="J42" s="148"/>
      <c r="K42" s="148"/>
    </row>
    <row r="43" spans="1:11" ht="19.5" customHeight="1">
      <c r="A43" s="148"/>
      <c r="B43" s="148"/>
      <c r="C43" s="1"/>
      <c r="D43" s="1"/>
      <c r="E43" s="148" t="s">
        <v>56</v>
      </c>
      <c r="F43" s="148"/>
      <c r="G43" s="148"/>
      <c r="H43" s="148"/>
      <c r="I43" s="148"/>
      <c r="J43" s="148"/>
      <c r="K43" s="148"/>
    </row>
    <row r="44" spans="1:11" ht="19.5" customHeight="1">
      <c r="A44" s="148">
        <v>11</v>
      </c>
      <c r="B44" s="148"/>
      <c r="C44" s="1" t="s">
        <v>57</v>
      </c>
      <c r="D44" s="1"/>
      <c r="E44" s="175" t="s">
        <v>58</v>
      </c>
      <c r="F44" s="174"/>
      <c r="G44" s="148"/>
      <c r="H44" s="148"/>
      <c r="I44" s="148"/>
      <c r="J44" s="148"/>
      <c r="K44" s="148"/>
    </row>
    <row r="45" spans="1:11" ht="19.5" customHeight="1">
      <c r="A45" s="148">
        <v>12</v>
      </c>
      <c r="B45" s="148"/>
      <c r="C45" s="147" t="s">
        <v>59</v>
      </c>
      <c r="D45" s="1"/>
      <c r="E45" s="176" t="s">
        <v>60</v>
      </c>
      <c r="F45" s="174"/>
      <c r="G45" s="148"/>
      <c r="H45" s="148"/>
      <c r="I45" s="148"/>
      <c r="J45" s="148"/>
      <c r="K45" s="148"/>
    </row>
    <row r="46" spans="1:11" ht="19.5" customHeight="1">
      <c r="A46" s="148"/>
      <c r="B46" s="148"/>
      <c r="C46" s="5"/>
      <c r="D46" s="1"/>
      <c r="E46" s="176" t="s">
        <v>61</v>
      </c>
      <c r="F46" s="174"/>
      <c r="G46" s="148"/>
      <c r="H46" s="148"/>
      <c r="I46" s="148"/>
      <c r="J46" s="148"/>
      <c r="K46" s="148"/>
    </row>
    <row r="47" spans="1:11" ht="19.5" customHeight="1">
      <c r="A47" s="148"/>
      <c r="B47" s="148"/>
      <c r="C47" s="5"/>
      <c r="D47" s="1"/>
      <c r="E47" s="177" t="s">
        <v>62</v>
      </c>
      <c r="F47" s="174"/>
      <c r="G47" s="148"/>
      <c r="H47" s="148"/>
      <c r="I47" s="148"/>
      <c r="J47" s="148"/>
      <c r="K47" s="148"/>
    </row>
    <row r="48" spans="1:11" ht="19.5" customHeight="1">
      <c r="A48" s="148"/>
      <c r="B48" s="148"/>
      <c r="C48" s="6"/>
      <c r="D48" s="1"/>
      <c r="E48" s="1" t="s">
        <v>63</v>
      </c>
      <c r="F48" s="148" t="s">
        <v>64</v>
      </c>
      <c r="G48" s="148"/>
      <c r="H48" s="148"/>
      <c r="I48" s="148"/>
      <c r="J48" s="148"/>
      <c r="K48" s="148"/>
    </row>
    <row r="49" spans="1:11" ht="19.5" customHeight="1">
      <c r="A49" s="148"/>
      <c r="B49" s="148"/>
      <c r="C49" s="6"/>
      <c r="D49" s="1"/>
      <c r="E49" s="1" t="s">
        <v>65</v>
      </c>
      <c r="F49" s="143" t="s">
        <v>66</v>
      </c>
      <c r="G49" s="148"/>
      <c r="H49" s="148"/>
      <c r="I49" s="148"/>
      <c r="J49" s="148"/>
      <c r="K49" s="148"/>
    </row>
    <row r="50" spans="1:11" ht="19.5" customHeight="1">
      <c r="A50" s="148"/>
      <c r="B50" s="148"/>
      <c r="C50" s="1"/>
      <c r="D50" s="1"/>
      <c r="E50" s="177" t="s">
        <v>67</v>
      </c>
      <c r="F50" s="174"/>
      <c r="G50" s="148"/>
      <c r="H50" s="148"/>
      <c r="I50" s="148"/>
      <c r="J50" s="148"/>
      <c r="K50" s="148"/>
    </row>
    <row r="51" spans="1:11" ht="19.5" customHeight="1">
      <c r="A51" s="148"/>
      <c r="B51" s="148"/>
      <c r="C51" s="1"/>
      <c r="D51" s="1"/>
      <c r="E51" s="1" t="s">
        <v>63</v>
      </c>
      <c r="F51" s="147" t="s">
        <v>68</v>
      </c>
      <c r="G51" s="148"/>
      <c r="H51" s="148"/>
      <c r="I51" s="148"/>
      <c r="J51" s="148"/>
      <c r="K51" s="148"/>
    </row>
    <row r="52" spans="1:11" ht="19.5" customHeight="1">
      <c r="A52" s="148"/>
      <c r="B52" s="148"/>
      <c r="C52" s="1"/>
      <c r="D52" s="1"/>
      <c r="E52" s="145"/>
      <c r="F52" s="145" t="s">
        <v>69</v>
      </c>
      <c r="G52" s="148"/>
      <c r="H52" s="148"/>
      <c r="I52" s="148"/>
      <c r="J52" s="148"/>
      <c r="K52" s="148"/>
    </row>
    <row r="53" spans="1:11" ht="19.5" customHeight="1">
      <c r="A53" s="148"/>
      <c r="B53" s="148"/>
      <c r="C53" s="1"/>
      <c r="D53" s="1"/>
      <c r="E53" s="1" t="s">
        <v>65</v>
      </c>
      <c r="F53" s="145" t="s">
        <v>70</v>
      </c>
      <c r="G53" s="148"/>
      <c r="H53" s="148"/>
      <c r="I53" s="148"/>
      <c r="J53" s="148"/>
      <c r="K53" s="148"/>
    </row>
    <row r="54" spans="1:11" ht="19.5" customHeight="1">
      <c r="A54" s="148"/>
      <c r="B54" s="148"/>
      <c r="C54" s="1"/>
      <c r="D54" s="1"/>
      <c r="E54" s="176" t="s">
        <v>71</v>
      </c>
      <c r="F54" s="174"/>
      <c r="G54" s="148"/>
      <c r="H54" s="148"/>
      <c r="I54" s="148"/>
      <c r="J54" s="148"/>
      <c r="K54" s="148"/>
    </row>
    <row r="55" spans="1:11" ht="19.5" customHeight="1">
      <c r="A55" s="148"/>
      <c r="B55" s="148"/>
      <c r="C55" s="1"/>
      <c r="D55" s="1"/>
      <c r="E55" s="1" t="s">
        <v>63</v>
      </c>
      <c r="F55" s="147" t="s">
        <v>72</v>
      </c>
      <c r="G55" s="148"/>
      <c r="H55" s="148"/>
      <c r="I55" s="148"/>
      <c r="J55" s="148"/>
      <c r="K55" s="148"/>
    </row>
    <row r="56" spans="1:11" ht="19.5" customHeight="1">
      <c r="A56" s="148"/>
      <c r="B56" s="148"/>
      <c r="C56" s="1"/>
      <c r="D56" s="1"/>
      <c r="E56" s="1" t="s">
        <v>65</v>
      </c>
      <c r="F56" s="143" t="s">
        <v>73</v>
      </c>
      <c r="G56" s="148"/>
      <c r="H56" s="148"/>
      <c r="I56" s="148"/>
      <c r="J56" s="148"/>
      <c r="K56" s="148"/>
    </row>
    <row r="57" spans="1:11" ht="19.5" customHeight="1">
      <c r="A57" s="148"/>
      <c r="B57" s="148"/>
      <c r="C57" s="1"/>
      <c r="D57" s="1"/>
      <c r="E57" s="177" t="s">
        <v>74</v>
      </c>
      <c r="F57" s="174"/>
      <c r="G57" s="148"/>
      <c r="H57" s="148"/>
      <c r="I57" s="148"/>
      <c r="J57" s="148"/>
      <c r="K57" s="148"/>
    </row>
    <row r="58" spans="1:11" ht="19.5" customHeight="1">
      <c r="A58" s="148"/>
      <c r="B58" s="148"/>
      <c r="C58" s="1"/>
      <c r="D58" s="1"/>
      <c r="E58" s="1" t="s">
        <v>63</v>
      </c>
      <c r="F58" s="148" t="s">
        <v>75</v>
      </c>
      <c r="G58" s="148"/>
      <c r="H58" s="148"/>
      <c r="I58" s="148"/>
      <c r="J58" s="148"/>
      <c r="K58" s="148"/>
    </row>
    <row r="59" spans="1:11" ht="19.5" customHeight="1">
      <c r="A59" s="148"/>
      <c r="B59" s="148"/>
      <c r="C59" s="1"/>
      <c r="D59" s="1"/>
      <c r="E59" s="1"/>
      <c r="F59" s="143" t="s">
        <v>76</v>
      </c>
      <c r="G59" s="148"/>
      <c r="H59" s="148"/>
      <c r="I59" s="148"/>
      <c r="J59" s="148"/>
      <c r="K59" s="148"/>
    </row>
    <row r="60" spans="1:11" ht="19.5" customHeight="1">
      <c r="A60" s="148"/>
      <c r="B60" s="148"/>
      <c r="C60" s="1"/>
      <c r="D60" s="1"/>
      <c r="E60" s="1" t="s">
        <v>65</v>
      </c>
      <c r="F60" s="143" t="s">
        <v>77</v>
      </c>
      <c r="G60" s="148"/>
      <c r="H60" s="148"/>
      <c r="I60" s="148"/>
      <c r="J60" s="148"/>
      <c r="K60" s="148"/>
    </row>
    <row r="61" spans="1:11" ht="19.5" customHeight="1">
      <c r="A61" s="148">
        <v>13</v>
      </c>
      <c r="B61" s="148"/>
      <c r="C61" s="147" t="s">
        <v>78</v>
      </c>
      <c r="D61" s="1"/>
      <c r="E61" s="148" t="s">
        <v>79</v>
      </c>
      <c r="F61" s="7"/>
      <c r="G61" s="148"/>
      <c r="H61" s="148"/>
      <c r="I61" s="148"/>
      <c r="J61" s="148"/>
      <c r="K61" s="148"/>
    </row>
    <row r="62" spans="1:11" ht="19.5" customHeight="1">
      <c r="A62" s="148"/>
      <c r="B62" s="148"/>
      <c r="C62" s="5"/>
      <c r="D62" s="1"/>
      <c r="E62" s="148" t="s">
        <v>80</v>
      </c>
      <c r="F62" s="143"/>
      <c r="G62" s="148"/>
      <c r="H62" s="148"/>
      <c r="I62" s="148"/>
      <c r="J62" s="148"/>
      <c r="K62" s="148"/>
    </row>
    <row r="63" spans="1:11" ht="19.5" customHeight="1">
      <c r="A63" s="148"/>
      <c r="B63" s="148"/>
      <c r="C63" s="5"/>
      <c r="D63" s="1"/>
      <c r="E63" s="148" t="s">
        <v>81</v>
      </c>
      <c r="F63" s="143"/>
      <c r="G63" s="148"/>
      <c r="H63" s="148"/>
      <c r="I63" s="148"/>
      <c r="J63" s="148"/>
      <c r="K63" s="148"/>
    </row>
    <row r="64" spans="1:11" ht="19.5" customHeight="1">
      <c r="A64" s="148">
        <v>14</v>
      </c>
      <c r="B64" s="148"/>
      <c r="C64" s="5" t="s">
        <v>82</v>
      </c>
      <c r="D64" s="1"/>
      <c r="E64" s="148" t="s">
        <v>83</v>
      </c>
      <c r="F64" s="143"/>
      <c r="G64" s="148"/>
      <c r="H64" s="148"/>
      <c r="I64" s="148"/>
      <c r="J64" s="148"/>
      <c r="K64" s="148"/>
    </row>
    <row r="65" spans="1:11" ht="19.5" customHeight="1">
      <c r="A65" s="148"/>
      <c r="B65" s="148"/>
      <c r="C65" s="5"/>
      <c r="D65" s="1"/>
      <c r="E65" s="148"/>
      <c r="F65" s="143" t="s">
        <v>84</v>
      </c>
      <c r="G65" s="148"/>
      <c r="H65" s="148"/>
      <c r="I65" s="148"/>
      <c r="J65" s="148"/>
      <c r="K65" s="148"/>
    </row>
    <row r="66" spans="1:11" ht="19.5" customHeight="1">
      <c r="A66" s="148"/>
      <c r="B66" s="148"/>
      <c r="C66" s="5"/>
      <c r="D66" s="1"/>
      <c r="E66" s="148" t="s">
        <v>85</v>
      </c>
      <c r="F66" s="143"/>
      <c r="G66" s="148"/>
      <c r="H66" s="148"/>
      <c r="I66" s="148"/>
      <c r="J66" s="148"/>
      <c r="K66" s="148"/>
    </row>
    <row r="67" spans="1:11" ht="19.5" customHeight="1">
      <c r="A67" s="148"/>
      <c r="B67" s="148"/>
      <c r="C67" s="5"/>
      <c r="D67" s="1"/>
      <c r="E67" s="148" t="s">
        <v>86</v>
      </c>
      <c r="F67" s="143"/>
      <c r="G67" s="148"/>
      <c r="H67" s="148"/>
      <c r="I67" s="148"/>
      <c r="J67" s="148"/>
      <c r="K67" s="148"/>
    </row>
    <row r="68" spans="1:11" ht="19.5" customHeight="1">
      <c r="A68" s="148"/>
      <c r="B68" s="148"/>
      <c r="C68" s="5"/>
      <c r="D68" s="1"/>
      <c r="E68" s="148" t="s">
        <v>87</v>
      </c>
      <c r="F68" s="143"/>
      <c r="G68" s="148"/>
      <c r="H68" s="148"/>
      <c r="I68" s="148"/>
      <c r="J68" s="148"/>
      <c r="K68" s="148"/>
    </row>
    <row r="69" spans="1:11" ht="19.5" customHeight="1">
      <c r="A69" s="148"/>
      <c r="B69" s="148"/>
      <c r="C69" s="5"/>
      <c r="D69" s="1"/>
      <c r="E69" s="148"/>
      <c r="F69" s="143" t="s">
        <v>88</v>
      </c>
      <c r="G69" s="148"/>
      <c r="H69" s="148"/>
      <c r="I69" s="148"/>
      <c r="J69" s="148"/>
      <c r="K69" s="148"/>
    </row>
    <row r="70" spans="1:11" ht="19.5" customHeight="1">
      <c r="A70" s="148">
        <v>15</v>
      </c>
      <c r="B70" s="148"/>
      <c r="C70" s="5" t="s">
        <v>89</v>
      </c>
      <c r="D70" s="1"/>
      <c r="E70" s="148" t="s">
        <v>90</v>
      </c>
      <c r="F70" s="143"/>
      <c r="G70" s="148"/>
      <c r="H70" s="148"/>
      <c r="I70" s="148"/>
      <c r="J70" s="148"/>
      <c r="K70" s="148"/>
    </row>
    <row r="71" spans="1:11" ht="19.5" customHeight="1">
      <c r="A71" s="148"/>
      <c r="B71" s="148"/>
      <c r="C71" s="5"/>
      <c r="D71" s="1"/>
      <c r="E71" s="148" t="s">
        <v>91</v>
      </c>
      <c r="F71" s="143"/>
      <c r="G71" s="148"/>
      <c r="H71" s="148"/>
      <c r="I71" s="148"/>
      <c r="J71" s="148"/>
      <c r="K71" s="148"/>
    </row>
    <row r="72" spans="1:11" ht="19.5" customHeight="1">
      <c r="A72" s="148">
        <v>16</v>
      </c>
      <c r="B72" s="148"/>
      <c r="C72" s="5" t="s">
        <v>92</v>
      </c>
      <c r="D72" s="1"/>
      <c r="E72" s="148" t="s">
        <v>93</v>
      </c>
      <c r="F72" s="143"/>
      <c r="G72" s="148"/>
      <c r="H72" s="148"/>
      <c r="I72" s="148"/>
      <c r="J72" s="148"/>
      <c r="K72" s="148"/>
    </row>
    <row r="73" spans="1:11" ht="19.5" customHeight="1">
      <c r="A73" s="148"/>
      <c r="B73" s="148"/>
      <c r="C73" s="5"/>
      <c r="D73" s="1"/>
      <c r="E73" s="148" t="s">
        <v>94</v>
      </c>
      <c r="F73" s="143"/>
      <c r="G73" s="148"/>
      <c r="H73" s="148"/>
      <c r="I73" s="148"/>
      <c r="J73" s="148"/>
      <c r="K73" s="148"/>
    </row>
    <row r="74" spans="1:11" ht="19.5" customHeight="1">
      <c r="A74" s="148"/>
      <c r="B74" s="148"/>
      <c r="C74" s="5"/>
      <c r="D74" s="1"/>
      <c r="E74" s="148" t="s">
        <v>95</v>
      </c>
      <c r="F74" s="143"/>
      <c r="G74" s="148"/>
      <c r="H74" s="148"/>
      <c r="I74" s="148"/>
      <c r="J74" s="148"/>
      <c r="K74" s="148"/>
    </row>
    <row r="75" spans="1:11" ht="19.5" customHeight="1">
      <c r="A75" s="148"/>
      <c r="B75" s="148"/>
      <c r="C75" s="5"/>
      <c r="D75" s="1"/>
      <c r="E75" s="148" t="s">
        <v>96</v>
      </c>
      <c r="F75" s="143" t="s">
        <v>97</v>
      </c>
      <c r="G75" s="148"/>
      <c r="H75" s="148"/>
      <c r="I75" s="148"/>
      <c r="J75" s="148"/>
      <c r="K75" s="148"/>
    </row>
    <row r="76" spans="1:11" ht="19.5" customHeight="1">
      <c r="A76" s="148"/>
      <c r="B76" s="148"/>
      <c r="C76" s="5"/>
      <c r="D76" s="1"/>
      <c r="E76" s="148" t="s">
        <v>98</v>
      </c>
      <c r="F76" s="143"/>
      <c r="G76" s="148"/>
      <c r="H76" s="148"/>
      <c r="I76" s="148"/>
      <c r="J76" s="148"/>
      <c r="K76" s="148"/>
    </row>
    <row r="77" spans="1:11" ht="19.5" customHeight="1">
      <c r="A77" s="148"/>
      <c r="B77" s="148"/>
      <c r="C77" s="5"/>
      <c r="D77" s="1"/>
      <c r="E77" s="148" t="s">
        <v>99</v>
      </c>
      <c r="F77" s="143"/>
      <c r="G77" s="148"/>
      <c r="H77" s="148"/>
      <c r="I77" s="148"/>
      <c r="J77" s="148"/>
      <c r="K77" s="148"/>
    </row>
    <row r="78" spans="1:11" ht="19.5" customHeight="1">
      <c r="A78" s="148"/>
      <c r="B78" s="148"/>
      <c r="C78" s="5"/>
      <c r="D78" s="1"/>
      <c r="E78" s="148" t="s">
        <v>100</v>
      </c>
      <c r="F78" s="143"/>
      <c r="G78" s="148"/>
      <c r="H78" s="148"/>
      <c r="I78" s="148"/>
      <c r="J78" s="148"/>
      <c r="K78" s="148"/>
    </row>
    <row r="79" spans="1:11" ht="21" customHeight="1">
      <c r="A79" s="148">
        <v>17</v>
      </c>
      <c r="B79" s="148"/>
      <c r="C79" s="1" t="s">
        <v>101</v>
      </c>
      <c r="D79" s="1"/>
      <c r="E79" s="175" t="s">
        <v>102</v>
      </c>
      <c r="F79" s="174"/>
      <c r="G79" s="148"/>
      <c r="H79" s="148"/>
      <c r="I79" s="148"/>
      <c r="J79" s="148"/>
      <c r="K79" s="148"/>
    </row>
    <row r="80" spans="1:11" ht="21" customHeight="1">
      <c r="A80" s="148">
        <v>18</v>
      </c>
      <c r="B80" s="148"/>
      <c r="C80" s="1" t="s">
        <v>103</v>
      </c>
      <c r="D80" s="1"/>
      <c r="E80" s="173" t="s">
        <v>104</v>
      </c>
      <c r="F80" s="174"/>
      <c r="G80" s="148"/>
      <c r="H80" s="148"/>
      <c r="I80" s="148"/>
      <c r="J80" s="148"/>
      <c r="K80" s="148"/>
    </row>
    <row r="81" spans="1:11" ht="21" customHeight="1">
      <c r="A81" s="148"/>
      <c r="B81" s="148"/>
      <c r="C81" s="1"/>
      <c r="D81" s="1"/>
      <c r="E81" s="1"/>
      <c r="F81" s="148"/>
      <c r="G81" s="148"/>
      <c r="H81" s="148"/>
      <c r="I81" s="148"/>
      <c r="J81" s="148"/>
      <c r="K81" s="148"/>
    </row>
    <row r="82" spans="1:11" ht="21" customHeight="1">
      <c r="A82" s="148"/>
      <c r="B82" s="148"/>
      <c r="C82" s="1"/>
      <c r="D82" s="1"/>
      <c r="E82" s="1"/>
      <c r="F82" s="148"/>
      <c r="G82" s="148"/>
      <c r="H82" s="148"/>
      <c r="I82" s="148"/>
      <c r="J82" s="148"/>
      <c r="K82" s="148"/>
    </row>
    <row r="83" spans="1:11" ht="21" customHeight="1">
      <c r="A83" s="148"/>
      <c r="B83" s="148"/>
      <c r="C83" s="1"/>
      <c r="D83" s="1"/>
      <c r="E83" s="1"/>
      <c r="F83" s="148"/>
      <c r="G83" s="148"/>
      <c r="H83" s="148"/>
      <c r="I83" s="148"/>
      <c r="J83" s="148"/>
      <c r="K83" s="148"/>
    </row>
    <row r="84" spans="1:11" ht="21" customHeight="1">
      <c r="A84" s="148"/>
      <c r="B84" s="148"/>
      <c r="C84" s="1"/>
      <c r="D84" s="1"/>
      <c r="E84" s="1"/>
      <c r="F84" s="148"/>
      <c r="G84" s="148"/>
      <c r="H84" s="148"/>
      <c r="I84" s="148"/>
      <c r="J84" s="148"/>
      <c r="K84" s="148"/>
    </row>
    <row r="85" spans="1:11" ht="21" customHeight="1">
      <c r="A85" s="148"/>
      <c r="B85" s="148"/>
      <c r="C85" s="1"/>
      <c r="D85" s="1"/>
      <c r="E85" s="1"/>
      <c r="F85" s="148"/>
      <c r="G85" s="148"/>
      <c r="H85" s="148"/>
      <c r="I85" s="148"/>
      <c r="J85" s="148"/>
      <c r="K85" s="148"/>
    </row>
    <row r="86" spans="1:11" ht="21" customHeight="1">
      <c r="A86" s="148"/>
      <c r="B86" s="148"/>
      <c r="C86" s="1"/>
      <c r="D86" s="1"/>
      <c r="E86" s="1"/>
      <c r="F86" s="148"/>
      <c r="G86" s="148"/>
      <c r="H86" s="148"/>
      <c r="I86" s="148"/>
      <c r="J86" s="148"/>
      <c r="K86" s="148"/>
    </row>
    <row r="87" spans="1:11" ht="21" customHeight="1">
      <c r="A87" s="148"/>
      <c r="B87" s="148"/>
      <c r="C87" s="1"/>
      <c r="D87" s="1"/>
      <c r="E87" s="1"/>
      <c r="F87" s="148"/>
      <c r="G87" s="148"/>
      <c r="H87" s="148"/>
      <c r="I87" s="148"/>
      <c r="J87" s="148"/>
      <c r="K87" s="148"/>
    </row>
    <row r="88" spans="1:11" ht="21" customHeight="1">
      <c r="A88" s="148"/>
      <c r="B88" s="148"/>
      <c r="C88" s="1"/>
      <c r="D88" s="1"/>
      <c r="E88" s="1"/>
      <c r="F88" s="148"/>
      <c r="G88" s="148"/>
      <c r="H88" s="148"/>
      <c r="I88" s="148"/>
      <c r="J88" s="148"/>
      <c r="K88" s="148"/>
    </row>
    <row r="89" spans="1:11" ht="21" customHeight="1">
      <c r="A89" s="148"/>
      <c r="B89" s="148"/>
      <c r="C89" s="1"/>
      <c r="D89" s="1"/>
      <c r="E89" s="1"/>
      <c r="F89" s="148"/>
      <c r="G89" s="148"/>
      <c r="H89" s="148"/>
      <c r="I89" s="148"/>
      <c r="J89" s="148"/>
      <c r="K89" s="148"/>
    </row>
    <row r="90" spans="1:11" ht="21" customHeight="1">
      <c r="A90" s="148"/>
      <c r="B90" s="148"/>
      <c r="C90" s="1"/>
      <c r="D90" s="1"/>
      <c r="E90" s="1"/>
      <c r="F90" s="148"/>
      <c r="G90" s="148"/>
      <c r="H90" s="148"/>
      <c r="I90" s="148"/>
      <c r="J90" s="148"/>
      <c r="K90" s="148"/>
    </row>
    <row r="91" spans="1:11" ht="21" customHeight="1">
      <c r="A91" s="148"/>
      <c r="B91" s="148"/>
      <c r="C91" s="1"/>
      <c r="D91" s="1"/>
      <c r="E91" s="1"/>
      <c r="F91" s="148"/>
      <c r="G91" s="148"/>
      <c r="H91" s="148"/>
      <c r="I91" s="148"/>
      <c r="J91" s="148"/>
      <c r="K91" s="148"/>
    </row>
    <row r="92" spans="1:11" ht="21" customHeight="1">
      <c r="A92" s="148"/>
      <c r="B92" s="148"/>
      <c r="C92" s="1"/>
      <c r="D92" s="1"/>
      <c r="E92" s="1"/>
      <c r="F92" s="148"/>
      <c r="G92" s="148"/>
      <c r="H92" s="148"/>
      <c r="I92" s="148"/>
      <c r="J92" s="148"/>
      <c r="K92" s="148"/>
    </row>
    <row r="93" spans="1:11" ht="21" customHeight="1">
      <c r="A93" s="148"/>
      <c r="B93" s="148"/>
      <c r="C93" s="1"/>
      <c r="D93" s="1"/>
      <c r="E93" s="1"/>
      <c r="F93" s="148"/>
      <c r="G93" s="148"/>
      <c r="H93" s="148"/>
      <c r="I93" s="148"/>
      <c r="J93" s="148"/>
      <c r="K93" s="148"/>
    </row>
    <row r="94" spans="1:11" ht="21" customHeight="1">
      <c r="A94" s="148"/>
      <c r="B94" s="148"/>
      <c r="C94" s="1"/>
      <c r="D94" s="1"/>
      <c r="E94" s="1"/>
      <c r="F94" s="148"/>
      <c r="G94" s="148"/>
      <c r="H94" s="148"/>
      <c r="I94" s="148"/>
      <c r="J94" s="148"/>
      <c r="K94" s="148"/>
    </row>
    <row r="95" spans="1:11" ht="21" customHeight="1">
      <c r="A95" s="148"/>
      <c r="B95" s="148"/>
      <c r="C95" s="1"/>
      <c r="D95" s="1"/>
      <c r="E95" s="1"/>
      <c r="F95" s="148"/>
      <c r="G95" s="148"/>
      <c r="H95" s="148"/>
      <c r="I95" s="148"/>
      <c r="J95" s="148"/>
      <c r="K95" s="148"/>
    </row>
    <row r="96" spans="1:11" ht="21" customHeight="1">
      <c r="A96" s="148"/>
      <c r="B96" s="148"/>
      <c r="C96" s="1"/>
      <c r="D96" s="1"/>
      <c r="E96" s="1"/>
      <c r="F96" s="148"/>
      <c r="G96" s="148"/>
      <c r="H96" s="148"/>
      <c r="I96" s="148"/>
      <c r="J96" s="148"/>
      <c r="K96" s="148"/>
    </row>
    <row r="97" spans="1:11" ht="21" customHeight="1">
      <c r="A97" s="148"/>
      <c r="B97" s="148"/>
      <c r="C97" s="1"/>
      <c r="D97" s="1"/>
      <c r="E97" s="1"/>
      <c r="F97" s="148"/>
      <c r="G97" s="148"/>
      <c r="H97" s="148"/>
      <c r="I97" s="148"/>
      <c r="J97" s="148"/>
      <c r="K97" s="148"/>
    </row>
    <row r="98" spans="1:11" ht="21" customHeight="1">
      <c r="A98" s="148"/>
      <c r="B98" s="148"/>
      <c r="C98" s="1"/>
      <c r="D98" s="1"/>
      <c r="E98" s="1"/>
      <c r="F98" s="148"/>
      <c r="G98" s="148"/>
      <c r="H98" s="148"/>
      <c r="I98" s="148"/>
      <c r="J98" s="148"/>
      <c r="K98" s="148"/>
    </row>
    <row r="99" spans="1:11" ht="21" customHeight="1">
      <c r="A99" s="148"/>
      <c r="B99" s="148"/>
      <c r="C99" s="1"/>
      <c r="D99" s="1"/>
      <c r="E99" s="1"/>
      <c r="F99" s="148"/>
      <c r="G99" s="148"/>
      <c r="H99" s="148"/>
      <c r="I99" s="148"/>
      <c r="J99" s="148"/>
      <c r="K99" s="148"/>
    </row>
    <row r="100" spans="1:11" ht="21" customHeight="1">
      <c r="A100" s="148"/>
      <c r="B100" s="148"/>
      <c r="C100" s="1"/>
      <c r="D100" s="1"/>
      <c r="E100" s="1"/>
      <c r="F100" s="148"/>
      <c r="G100" s="148"/>
      <c r="H100" s="148"/>
      <c r="I100" s="148"/>
      <c r="J100" s="148"/>
      <c r="K100" s="148"/>
    </row>
  </sheetData>
  <mergeCells count="17">
    <mergeCell ref="E8:F8"/>
    <mergeCell ref="A1:F1"/>
    <mergeCell ref="E47:F47"/>
    <mergeCell ref="E50:F50"/>
    <mergeCell ref="E9:F9"/>
    <mergeCell ref="E3:F3"/>
    <mergeCell ref="E4:F4"/>
    <mergeCell ref="E5:F5"/>
    <mergeCell ref="E6:F6"/>
    <mergeCell ref="E7:F7"/>
    <mergeCell ref="E80:F80"/>
    <mergeCell ref="E79:F79"/>
    <mergeCell ref="E54:F54"/>
    <mergeCell ref="E44:F44"/>
    <mergeCell ref="E45:F45"/>
    <mergeCell ref="E46:F46"/>
    <mergeCell ref="E57:F57"/>
  </mergeCells>
  <phoneticPr fontId="52"/>
  <pageMargins left="0.7" right="0.7" top="0.75" bottom="0.75" header="0" footer="0"/>
  <pageSetup scale="90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8"/>
  <sheetViews>
    <sheetView tabSelected="1" view="pageBreakPreview" topLeftCell="A112" zoomScaleNormal="100" zoomScaleSheetLayoutView="100" workbookViewId="0">
      <selection activeCell="M107" sqref="M107"/>
    </sheetView>
  </sheetViews>
  <sheetFormatPr defaultColWidth="14.375" defaultRowHeight="15" customHeight="1"/>
  <cols>
    <col min="1" max="1" width="5.625" customWidth="1"/>
    <col min="2" max="4" width="12.625" customWidth="1"/>
    <col min="5" max="5" width="20.625" customWidth="1"/>
    <col min="6" max="6" width="10.625" customWidth="1"/>
    <col min="7" max="7" width="5.625" customWidth="1"/>
    <col min="8" max="8" width="10.625" customWidth="1"/>
    <col min="9" max="10" width="20.625" customWidth="1"/>
    <col min="11" max="11" width="5.625" customWidth="1"/>
    <col min="12" max="12" width="12.625" customWidth="1"/>
  </cols>
  <sheetData>
    <row r="1" spans="1:12" ht="57" customHeight="1">
      <c r="A1" s="327" t="s">
        <v>105</v>
      </c>
      <c r="B1" s="328"/>
      <c r="C1" s="328"/>
      <c r="D1" s="328"/>
      <c r="E1" s="328"/>
      <c r="F1" s="328"/>
      <c r="G1" s="328"/>
      <c r="H1" s="328"/>
      <c r="I1" s="328"/>
      <c r="J1" s="328"/>
      <c r="K1" s="8"/>
      <c r="L1" s="8"/>
    </row>
    <row r="2" spans="1:12" ht="21.75" thickBot="1">
      <c r="A2" s="160"/>
      <c r="B2" s="160"/>
      <c r="C2" s="160"/>
      <c r="D2" s="160"/>
      <c r="E2" s="160"/>
      <c r="F2" s="160"/>
      <c r="G2" s="160"/>
      <c r="H2" s="160"/>
      <c r="I2" s="161" t="s">
        <v>282</v>
      </c>
      <c r="J2" s="162">
        <f ca="1">TODAY()</f>
        <v>44613</v>
      </c>
      <c r="K2" s="9"/>
      <c r="L2" s="9"/>
    </row>
    <row r="3" spans="1:12" ht="34.5" customHeight="1" thickTop="1" thickBot="1">
      <c r="A3" s="10" t="s">
        <v>106</v>
      </c>
      <c r="B3" s="11" t="s">
        <v>107</v>
      </c>
      <c r="C3" s="12" t="s">
        <v>108</v>
      </c>
      <c r="D3" s="12" t="s">
        <v>109</v>
      </c>
      <c r="E3" s="13" t="s">
        <v>110</v>
      </c>
      <c r="F3" s="249"/>
      <c r="G3" s="249"/>
      <c r="H3" s="249"/>
      <c r="I3" s="14" t="s">
        <v>111</v>
      </c>
      <c r="J3" s="15" t="s">
        <v>41</v>
      </c>
      <c r="K3" s="9"/>
      <c r="L3" s="9"/>
    </row>
    <row r="4" spans="1:12" ht="34.5" customHeight="1">
      <c r="A4" s="257" t="s">
        <v>112</v>
      </c>
      <c r="B4" s="323">
        <v>44290</v>
      </c>
      <c r="C4" s="16" t="s">
        <v>113</v>
      </c>
      <c r="D4" s="329">
        <v>0.375</v>
      </c>
      <c r="E4" s="246" t="str">
        <f>E147</f>
        <v>リベンジ</v>
      </c>
      <c r="F4" s="251">
        <v>3</v>
      </c>
      <c r="G4" s="250" t="s">
        <v>114</v>
      </c>
      <c r="H4" s="273">
        <v>1</v>
      </c>
      <c r="I4" s="241" t="str">
        <f>E156</f>
        <v>東春</v>
      </c>
      <c r="J4" s="242" t="str">
        <f>E6</f>
        <v>レッドジョーカーズ</v>
      </c>
      <c r="K4" s="9"/>
      <c r="L4" s="9"/>
    </row>
    <row r="5" spans="1:12" ht="34.5" customHeight="1">
      <c r="A5" s="258"/>
      <c r="B5" s="209"/>
      <c r="C5" s="182" t="str">
        <f>J4</f>
        <v>レッドジョーカーズ</v>
      </c>
      <c r="D5" s="185"/>
      <c r="E5" s="187"/>
      <c r="F5" s="189"/>
      <c r="G5" s="191"/>
      <c r="H5" s="193"/>
      <c r="I5" s="195"/>
      <c r="J5" s="229"/>
      <c r="K5" s="9"/>
      <c r="L5" s="9"/>
    </row>
    <row r="6" spans="1:12" ht="34.5" customHeight="1">
      <c r="A6" s="258"/>
      <c r="B6" s="209"/>
      <c r="C6" s="209"/>
      <c r="D6" s="184">
        <v>0.41666666666666669</v>
      </c>
      <c r="E6" s="220" t="str">
        <f>E155</f>
        <v>レッドジョーカーズ</v>
      </c>
      <c r="F6" s="278">
        <v>2</v>
      </c>
      <c r="G6" s="274" t="s">
        <v>114</v>
      </c>
      <c r="H6" s="247">
        <v>3</v>
      </c>
      <c r="I6" s="227" t="str">
        <f>E148</f>
        <v>ガヤックス</v>
      </c>
      <c r="J6" s="228" t="str">
        <f>E8</f>
        <v>カッタリーズ</v>
      </c>
      <c r="K6" s="9"/>
      <c r="L6" s="9"/>
    </row>
    <row r="7" spans="1:12" ht="34.5" customHeight="1">
      <c r="A7" s="258"/>
      <c r="B7" s="209"/>
      <c r="C7" s="209"/>
      <c r="D7" s="185"/>
      <c r="E7" s="187"/>
      <c r="F7" s="189"/>
      <c r="G7" s="191"/>
      <c r="H7" s="193"/>
      <c r="I7" s="195"/>
      <c r="J7" s="229"/>
      <c r="K7" s="9"/>
      <c r="L7" s="9"/>
    </row>
    <row r="8" spans="1:12" ht="34.5" customHeight="1">
      <c r="A8" s="258"/>
      <c r="B8" s="182" t="s">
        <v>115</v>
      </c>
      <c r="C8" s="209"/>
      <c r="D8" s="184">
        <v>0.45833333333333331</v>
      </c>
      <c r="E8" s="220" t="str">
        <f>E149</f>
        <v>カッタリーズ</v>
      </c>
      <c r="F8" s="278">
        <v>5</v>
      </c>
      <c r="G8" s="274" t="s">
        <v>114</v>
      </c>
      <c r="H8" s="247">
        <v>0</v>
      </c>
      <c r="I8" s="227" t="str">
        <f>E154</f>
        <v>KDW</v>
      </c>
      <c r="J8" s="228" t="str">
        <f>E10</f>
        <v>KNFC</v>
      </c>
      <c r="K8" s="9"/>
      <c r="L8" s="9"/>
    </row>
    <row r="9" spans="1:12" ht="34.5" customHeight="1">
      <c r="A9" s="258"/>
      <c r="B9" s="209"/>
      <c r="C9" s="17" t="s">
        <v>116</v>
      </c>
      <c r="D9" s="185"/>
      <c r="E9" s="187"/>
      <c r="F9" s="189"/>
      <c r="G9" s="191"/>
      <c r="H9" s="193"/>
      <c r="I9" s="195"/>
      <c r="J9" s="229"/>
      <c r="K9" s="9"/>
      <c r="L9" s="9"/>
    </row>
    <row r="10" spans="1:12" ht="34.5" customHeight="1">
      <c r="A10" s="258"/>
      <c r="B10" s="209"/>
      <c r="C10" s="182" t="str">
        <f>J12</f>
        <v>RVS</v>
      </c>
      <c r="D10" s="184">
        <v>0.5</v>
      </c>
      <c r="E10" s="220" t="str">
        <f>E150</f>
        <v>KNFC</v>
      </c>
      <c r="F10" s="278">
        <v>5</v>
      </c>
      <c r="G10" s="274" t="s">
        <v>114</v>
      </c>
      <c r="H10" s="247">
        <v>0</v>
      </c>
      <c r="I10" s="227" t="str">
        <f>E153</f>
        <v>RVS</v>
      </c>
      <c r="J10" s="228" t="str">
        <f>E12</f>
        <v>イケメン</v>
      </c>
      <c r="K10" s="9"/>
      <c r="L10" s="9"/>
    </row>
    <row r="11" spans="1:12" ht="34.5" customHeight="1">
      <c r="A11" s="258"/>
      <c r="B11" s="209"/>
      <c r="C11" s="209"/>
      <c r="D11" s="185"/>
      <c r="E11" s="187"/>
      <c r="F11" s="189"/>
      <c r="G11" s="191"/>
      <c r="H11" s="193"/>
      <c r="I11" s="195"/>
      <c r="J11" s="229"/>
      <c r="K11" s="9"/>
      <c r="L11" s="9"/>
    </row>
    <row r="12" spans="1:12" ht="34.5" customHeight="1">
      <c r="A12" s="258"/>
      <c r="B12" s="209"/>
      <c r="C12" s="209"/>
      <c r="D12" s="184">
        <v>0.54166666666666696</v>
      </c>
      <c r="E12" s="220" t="str">
        <f>E151</f>
        <v>イケメン</v>
      </c>
      <c r="F12" s="278">
        <v>1</v>
      </c>
      <c r="G12" s="274" t="s">
        <v>114</v>
      </c>
      <c r="H12" s="247">
        <v>3</v>
      </c>
      <c r="I12" s="227" t="str">
        <f>E152</f>
        <v>Around 40</v>
      </c>
      <c r="J12" s="228" t="str">
        <f>I10</f>
        <v>RVS</v>
      </c>
      <c r="K12" s="9"/>
      <c r="L12" s="9"/>
    </row>
    <row r="13" spans="1:12" ht="34.5" customHeight="1" thickBot="1">
      <c r="A13" s="259"/>
      <c r="B13" s="266"/>
      <c r="C13" s="232"/>
      <c r="D13" s="256"/>
      <c r="E13" s="232"/>
      <c r="F13" s="275"/>
      <c r="G13" s="270"/>
      <c r="H13" s="248"/>
      <c r="I13" s="195"/>
      <c r="J13" s="237"/>
      <c r="K13" s="9"/>
      <c r="L13" s="9"/>
    </row>
    <row r="14" spans="1:12" ht="34.5" customHeight="1" thickTop="1" thickBot="1">
      <c r="A14" s="10" t="s">
        <v>106</v>
      </c>
      <c r="B14" s="11" t="s">
        <v>107</v>
      </c>
      <c r="C14" s="12" t="s">
        <v>108</v>
      </c>
      <c r="D14" s="12" t="s">
        <v>109</v>
      </c>
      <c r="E14" s="13" t="s">
        <v>110</v>
      </c>
      <c r="F14" s="249"/>
      <c r="G14" s="249"/>
      <c r="H14" s="249"/>
      <c r="I14" s="14" t="s">
        <v>111</v>
      </c>
      <c r="J14" s="15" t="s">
        <v>41</v>
      </c>
      <c r="K14" s="9"/>
      <c r="L14" s="9"/>
    </row>
    <row r="15" spans="1:12" ht="34.5" customHeight="1">
      <c r="A15" s="257" t="s">
        <v>117</v>
      </c>
      <c r="B15" s="323">
        <v>44318</v>
      </c>
      <c r="C15" s="16" t="s">
        <v>113</v>
      </c>
      <c r="D15" s="329">
        <v>0.375</v>
      </c>
      <c r="E15" s="246" t="str">
        <f>E150</f>
        <v>KNFC</v>
      </c>
      <c r="F15" s="251">
        <v>4</v>
      </c>
      <c r="G15" s="250" t="s">
        <v>114</v>
      </c>
      <c r="H15" s="273">
        <v>0</v>
      </c>
      <c r="I15" s="241" t="str">
        <f>E151</f>
        <v>イケメン</v>
      </c>
      <c r="J15" s="242" t="str">
        <f>E17</f>
        <v>カッタリーズ</v>
      </c>
      <c r="K15" s="9"/>
      <c r="L15" s="9"/>
    </row>
    <row r="16" spans="1:12" ht="34.5" customHeight="1">
      <c r="A16" s="258"/>
      <c r="B16" s="209"/>
      <c r="C16" s="182" t="str">
        <f>J15</f>
        <v>カッタリーズ</v>
      </c>
      <c r="D16" s="185"/>
      <c r="E16" s="187"/>
      <c r="F16" s="189"/>
      <c r="G16" s="191"/>
      <c r="H16" s="193"/>
      <c r="I16" s="195"/>
      <c r="J16" s="229"/>
      <c r="K16" s="9"/>
      <c r="L16" s="9"/>
    </row>
    <row r="17" spans="1:12" ht="34.5" customHeight="1">
      <c r="A17" s="258"/>
      <c r="B17" s="209"/>
      <c r="C17" s="209"/>
      <c r="D17" s="184">
        <v>0.41666666666666669</v>
      </c>
      <c r="E17" s="220" t="str">
        <f>E149</f>
        <v>カッタリーズ</v>
      </c>
      <c r="F17" s="278">
        <v>1</v>
      </c>
      <c r="G17" s="274" t="s">
        <v>114</v>
      </c>
      <c r="H17" s="247">
        <v>5</v>
      </c>
      <c r="I17" s="227" t="str">
        <f>E152</f>
        <v>Around 40</v>
      </c>
      <c r="J17" s="228" t="str">
        <f>E19</f>
        <v>リベンジ</v>
      </c>
      <c r="K17" s="9"/>
      <c r="L17" s="9"/>
    </row>
    <row r="18" spans="1:12" ht="34.5" customHeight="1">
      <c r="A18" s="258"/>
      <c r="B18" s="209"/>
      <c r="C18" s="209"/>
      <c r="D18" s="185"/>
      <c r="E18" s="187"/>
      <c r="F18" s="189"/>
      <c r="G18" s="191"/>
      <c r="H18" s="193"/>
      <c r="I18" s="195"/>
      <c r="J18" s="229"/>
      <c r="K18" s="9"/>
      <c r="L18" s="9"/>
    </row>
    <row r="19" spans="1:12" ht="34.5" customHeight="1">
      <c r="A19" s="258"/>
      <c r="B19" s="182" t="s">
        <v>115</v>
      </c>
      <c r="C19" s="209"/>
      <c r="D19" s="184">
        <v>0.45833333333333331</v>
      </c>
      <c r="E19" s="220" t="str">
        <f>E147</f>
        <v>リベンジ</v>
      </c>
      <c r="F19" s="278">
        <v>1</v>
      </c>
      <c r="G19" s="274" t="s">
        <v>114</v>
      </c>
      <c r="H19" s="247">
        <v>0</v>
      </c>
      <c r="I19" s="227" t="str">
        <f>E155</f>
        <v>レッドジョーカーズ</v>
      </c>
      <c r="J19" s="228" t="str">
        <f>E21</f>
        <v>KDW</v>
      </c>
      <c r="K19" s="9"/>
      <c r="L19" s="9"/>
    </row>
    <row r="20" spans="1:12" ht="34.5" customHeight="1">
      <c r="A20" s="258"/>
      <c r="B20" s="209"/>
      <c r="C20" s="17" t="s">
        <v>116</v>
      </c>
      <c r="D20" s="185"/>
      <c r="E20" s="187"/>
      <c r="F20" s="189"/>
      <c r="G20" s="191"/>
      <c r="H20" s="193"/>
      <c r="I20" s="195"/>
      <c r="J20" s="229"/>
      <c r="K20" s="9"/>
      <c r="L20" s="9"/>
    </row>
    <row r="21" spans="1:12" ht="34.5" customHeight="1">
      <c r="A21" s="258"/>
      <c r="B21" s="209"/>
      <c r="C21" s="182" t="str">
        <f>J23</f>
        <v>東春</v>
      </c>
      <c r="D21" s="184">
        <v>0.5</v>
      </c>
      <c r="E21" s="220" t="str">
        <f>E154</f>
        <v>KDW</v>
      </c>
      <c r="F21" s="278"/>
      <c r="G21" s="274" t="s">
        <v>114</v>
      </c>
      <c r="H21" s="247"/>
      <c r="I21" s="227" t="str">
        <f>E156</f>
        <v>東春</v>
      </c>
      <c r="J21" s="228" t="str">
        <f>E23</f>
        <v>ガヤックス</v>
      </c>
      <c r="K21" s="9"/>
      <c r="L21" s="9"/>
    </row>
    <row r="22" spans="1:12" ht="34.5" customHeight="1">
      <c r="A22" s="258"/>
      <c r="B22" s="209"/>
      <c r="C22" s="209"/>
      <c r="D22" s="185"/>
      <c r="E22" s="187"/>
      <c r="F22" s="189"/>
      <c r="G22" s="191"/>
      <c r="H22" s="193"/>
      <c r="I22" s="195"/>
      <c r="J22" s="229"/>
      <c r="K22" s="9"/>
      <c r="L22" s="9"/>
    </row>
    <row r="23" spans="1:12" ht="34.5" customHeight="1">
      <c r="A23" s="258"/>
      <c r="B23" s="209"/>
      <c r="C23" s="209"/>
      <c r="D23" s="184">
        <v>0.54166666666666696</v>
      </c>
      <c r="E23" s="220" t="str">
        <f>E148</f>
        <v>ガヤックス</v>
      </c>
      <c r="F23" s="278"/>
      <c r="G23" s="274" t="s">
        <v>114</v>
      </c>
      <c r="H23" s="247"/>
      <c r="I23" s="227" t="str">
        <f>E153</f>
        <v>RVS</v>
      </c>
      <c r="J23" s="228" t="str">
        <f>I21</f>
        <v>東春</v>
      </c>
      <c r="K23" s="9"/>
      <c r="L23" s="9"/>
    </row>
    <row r="24" spans="1:12" ht="34.5" customHeight="1" thickBot="1">
      <c r="A24" s="259"/>
      <c r="B24" s="266"/>
      <c r="C24" s="232"/>
      <c r="D24" s="256"/>
      <c r="E24" s="232"/>
      <c r="F24" s="275"/>
      <c r="G24" s="270"/>
      <c r="H24" s="248"/>
      <c r="I24" s="236"/>
      <c r="J24" s="237"/>
      <c r="K24" s="9"/>
      <c r="L24" s="9"/>
    </row>
    <row r="25" spans="1:12" ht="34.5" customHeight="1" thickTop="1" thickBot="1">
      <c r="A25" s="10" t="s">
        <v>106</v>
      </c>
      <c r="B25" s="11" t="s">
        <v>107</v>
      </c>
      <c r="C25" s="12" t="s">
        <v>108</v>
      </c>
      <c r="D25" s="12" t="s">
        <v>109</v>
      </c>
      <c r="E25" s="13" t="s">
        <v>110</v>
      </c>
      <c r="F25" s="249"/>
      <c r="G25" s="249"/>
      <c r="H25" s="249"/>
      <c r="I25" s="14" t="s">
        <v>111</v>
      </c>
      <c r="J25" s="15" t="s">
        <v>41</v>
      </c>
      <c r="K25" s="9"/>
      <c r="L25" s="9"/>
    </row>
    <row r="26" spans="1:12" ht="34.5" customHeight="1">
      <c r="A26" s="257" t="s">
        <v>118</v>
      </c>
      <c r="B26" s="323">
        <v>44367</v>
      </c>
      <c r="C26" s="16" t="s">
        <v>113</v>
      </c>
      <c r="D26" s="329">
        <v>0.375</v>
      </c>
      <c r="E26" s="246" t="str">
        <f>E148</f>
        <v>ガヤックス</v>
      </c>
      <c r="F26" s="251"/>
      <c r="G26" s="250" t="s">
        <v>114</v>
      </c>
      <c r="H26" s="273"/>
      <c r="I26" s="241" t="str">
        <f>E151</f>
        <v>イケメン</v>
      </c>
      <c r="J26" s="242" t="str">
        <f>E28</f>
        <v>KDW</v>
      </c>
      <c r="K26" s="9"/>
      <c r="L26" s="9"/>
    </row>
    <row r="27" spans="1:12" ht="34.5" customHeight="1">
      <c r="A27" s="258"/>
      <c r="B27" s="209"/>
      <c r="C27" s="182" t="str">
        <f>J26</f>
        <v>KDW</v>
      </c>
      <c r="D27" s="185"/>
      <c r="E27" s="187"/>
      <c r="F27" s="189"/>
      <c r="G27" s="191"/>
      <c r="H27" s="193"/>
      <c r="I27" s="195"/>
      <c r="J27" s="229"/>
      <c r="K27" s="9"/>
      <c r="L27" s="9"/>
    </row>
    <row r="28" spans="1:12" ht="34.5" customHeight="1">
      <c r="A28" s="258"/>
      <c r="B28" s="209"/>
      <c r="C28" s="209"/>
      <c r="D28" s="184">
        <v>0.41666666666666669</v>
      </c>
      <c r="E28" s="220" t="str">
        <f>E154</f>
        <v>KDW</v>
      </c>
      <c r="F28" s="278"/>
      <c r="G28" s="313" t="s">
        <v>114</v>
      </c>
      <c r="H28" s="247"/>
      <c r="I28" s="227" t="str">
        <f>E147</f>
        <v>リベンジ</v>
      </c>
      <c r="J28" s="228" t="str">
        <f>E30</f>
        <v>レッドジョーカーズ</v>
      </c>
      <c r="K28" s="9"/>
      <c r="L28" s="9"/>
    </row>
    <row r="29" spans="1:12" ht="34.5" customHeight="1">
      <c r="A29" s="258"/>
      <c r="B29" s="209"/>
      <c r="C29" s="209"/>
      <c r="D29" s="185"/>
      <c r="E29" s="187"/>
      <c r="F29" s="189"/>
      <c r="G29" s="191"/>
      <c r="H29" s="193"/>
      <c r="I29" s="195"/>
      <c r="J29" s="229"/>
      <c r="K29" s="9"/>
      <c r="L29" s="9"/>
    </row>
    <row r="30" spans="1:12" ht="34.5" customHeight="1">
      <c r="A30" s="258"/>
      <c r="B30" s="182" t="s">
        <v>119</v>
      </c>
      <c r="C30" s="209"/>
      <c r="D30" s="184">
        <v>0.45833333333333331</v>
      </c>
      <c r="E30" s="220" t="str">
        <f>E155</f>
        <v>レッドジョーカーズ</v>
      </c>
      <c r="F30" s="278"/>
      <c r="G30" s="274" t="s">
        <v>114</v>
      </c>
      <c r="H30" s="247"/>
      <c r="I30" s="227" t="str">
        <f>E153</f>
        <v>RVS</v>
      </c>
      <c r="J30" s="228" t="str">
        <f>E32</f>
        <v>東春</v>
      </c>
      <c r="K30" s="9"/>
      <c r="L30" s="9"/>
    </row>
    <row r="31" spans="1:12" ht="34.5" customHeight="1">
      <c r="A31" s="258"/>
      <c r="B31" s="209"/>
      <c r="C31" s="17" t="s">
        <v>116</v>
      </c>
      <c r="D31" s="185"/>
      <c r="E31" s="187"/>
      <c r="F31" s="189"/>
      <c r="G31" s="191"/>
      <c r="H31" s="193"/>
      <c r="I31" s="195"/>
      <c r="J31" s="229"/>
      <c r="K31" s="9"/>
      <c r="L31" s="9"/>
    </row>
    <row r="32" spans="1:12" ht="34.5" customHeight="1">
      <c r="A32" s="258"/>
      <c r="B32" s="209"/>
      <c r="C32" s="182" t="str">
        <f>J34</f>
        <v>Around 40</v>
      </c>
      <c r="D32" s="184">
        <v>0.5</v>
      </c>
      <c r="E32" s="220" t="str">
        <f>E156</f>
        <v>東春</v>
      </c>
      <c r="F32" s="278"/>
      <c r="G32" s="274" t="s">
        <v>114</v>
      </c>
      <c r="H32" s="247"/>
      <c r="I32" s="227" t="str">
        <f>E152</f>
        <v>Around 40</v>
      </c>
      <c r="J32" s="228" t="str">
        <f>E34</f>
        <v>カッタリーズ</v>
      </c>
      <c r="K32" s="9"/>
      <c r="L32" s="9"/>
    </row>
    <row r="33" spans="1:12" ht="34.5" customHeight="1">
      <c r="A33" s="258"/>
      <c r="B33" s="209"/>
      <c r="C33" s="209"/>
      <c r="D33" s="185"/>
      <c r="E33" s="187"/>
      <c r="F33" s="189"/>
      <c r="G33" s="191"/>
      <c r="H33" s="193"/>
      <c r="I33" s="195"/>
      <c r="J33" s="229"/>
      <c r="K33" s="9"/>
      <c r="L33" s="9"/>
    </row>
    <row r="34" spans="1:12" ht="34.5" customHeight="1">
      <c r="A34" s="258"/>
      <c r="B34" s="209"/>
      <c r="C34" s="209"/>
      <c r="D34" s="184">
        <v>0.54166666666666696</v>
      </c>
      <c r="E34" s="220" t="str">
        <f>E149</f>
        <v>カッタリーズ</v>
      </c>
      <c r="F34" s="278"/>
      <c r="G34" s="274" t="s">
        <v>114</v>
      </c>
      <c r="H34" s="247"/>
      <c r="I34" s="227" t="str">
        <f>E150</f>
        <v>KNFC</v>
      </c>
      <c r="J34" s="228" t="str">
        <f>I32</f>
        <v>Around 40</v>
      </c>
      <c r="K34" s="9"/>
      <c r="L34" s="9"/>
    </row>
    <row r="35" spans="1:12" ht="34.5" customHeight="1" thickBot="1">
      <c r="A35" s="259"/>
      <c r="B35" s="266"/>
      <c r="C35" s="232"/>
      <c r="D35" s="256"/>
      <c r="E35" s="232"/>
      <c r="F35" s="275"/>
      <c r="G35" s="270"/>
      <c r="H35" s="248"/>
      <c r="I35" s="236"/>
      <c r="J35" s="237"/>
      <c r="K35" s="9"/>
      <c r="L35" s="9"/>
    </row>
    <row r="36" spans="1:12" ht="34.5" customHeight="1" thickTop="1" thickBot="1">
      <c r="A36" s="10" t="s">
        <v>106</v>
      </c>
      <c r="B36" s="11" t="s">
        <v>107</v>
      </c>
      <c r="C36" s="12" t="s">
        <v>108</v>
      </c>
      <c r="D36" s="12" t="s">
        <v>109</v>
      </c>
      <c r="E36" s="13" t="s">
        <v>110</v>
      </c>
      <c r="F36" s="249"/>
      <c r="G36" s="249"/>
      <c r="H36" s="249"/>
      <c r="I36" s="14" t="s">
        <v>111</v>
      </c>
      <c r="J36" s="15" t="s">
        <v>41</v>
      </c>
      <c r="K36" s="9"/>
      <c r="L36" s="9"/>
    </row>
    <row r="37" spans="1:12" ht="34.5" customHeight="1">
      <c r="A37" s="257" t="s">
        <v>120</v>
      </c>
      <c r="B37" s="323">
        <v>44381</v>
      </c>
      <c r="C37" s="16" t="s">
        <v>113</v>
      </c>
      <c r="D37" s="329">
        <v>0.375</v>
      </c>
      <c r="E37" s="246" t="str">
        <f>E154</f>
        <v>KDW</v>
      </c>
      <c r="F37" s="251"/>
      <c r="G37" s="250" t="s">
        <v>114</v>
      </c>
      <c r="H37" s="273"/>
      <c r="I37" s="241" t="str">
        <f>E152</f>
        <v>Around 40</v>
      </c>
      <c r="J37" s="242" t="str">
        <f>E39</f>
        <v>ガヤックス</v>
      </c>
      <c r="K37" s="9"/>
      <c r="L37" s="9"/>
    </row>
    <row r="38" spans="1:12" ht="34.5" customHeight="1">
      <c r="A38" s="258"/>
      <c r="B38" s="209"/>
      <c r="C38" s="182" t="str">
        <f>J37</f>
        <v>ガヤックス</v>
      </c>
      <c r="D38" s="185"/>
      <c r="E38" s="187"/>
      <c r="F38" s="189"/>
      <c r="G38" s="191"/>
      <c r="H38" s="193"/>
      <c r="I38" s="195"/>
      <c r="J38" s="229"/>
      <c r="K38" s="9"/>
      <c r="L38" s="9"/>
    </row>
    <row r="39" spans="1:12" ht="34.5" customHeight="1">
      <c r="A39" s="258"/>
      <c r="B39" s="209"/>
      <c r="C39" s="209"/>
      <c r="D39" s="184">
        <v>0.41666666666666669</v>
      </c>
      <c r="E39" s="220" t="str">
        <f>E148</f>
        <v>ガヤックス</v>
      </c>
      <c r="F39" s="278"/>
      <c r="G39" s="274" t="s">
        <v>114</v>
      </c>
      <c r="H39" s="247"/>
      <c r="I39" s="227" t="str">
        <f>E149</f>
        <v>カッタリーズ</v>
      </c>
      <c r="J39" s="228" t="str">
        <f>E41</f>
        <v>東春</v>
      </c>
      <c r="K39" s="9"/>
      <c r="L39" s="9"/>
    </row>
    <row r="40" spans="1:12" ht="34.5" customHeight="1">
      <c r="A40" s="258"/>
      <c r="B40" s="209"/>
      <c r="C40" s="209"/>
      <c r="D40" s="185"/>
      <c r="E40" s="187"/>
      <c r="F40" s="189"/>
      <c r="G40" s="191"/>
      <c r="H40" s="193"/>
      <c r="I40" s="195"/>
      <c r="J40" s="229"/>
      <c r="K40" s="9"/>
      <c r="L40" s="9"/>
    </row>
    <row r="41" spans="1:12" ht="34.5" customHeight="1">
      <c r="A41" s="258"/>
      <c r="B41" s="182" t="s">
        <v>115</v>
      </c>
      <c r="C41" s="209"/>
      <c r="D41" s="184">
        <v>0.45833333333333331</v>
      </c>
      <c r="E41" s="220" t="str">
        <f>E156</f>
        <v>東春</v>
      </c>
      <c r="F41" s="278"/>
      <c r="G41" s="274" t="s">
        <v>114</v>
      </c>
      <c r="H41" s="247"/>
      <c r="I41" s="227" t="str">
        <f>E150</f>
        <v>KNFC</v>
      </c>
      <c r="J41" s="228" t="str">
        <f>E43</f>
        <v>イケメン</v>
      </c>
      <c r="K41" s="9"/>
      <c r="L41" s="9"/>
    </row>
    <row r="42" spans="1:12" ht="34.5" customHeight="1">
      <c r="A42" s="258"/>
      <c r="B42" s="209"/>
      <c r="C42" s="17" t="s">
        <v>116</v>
      </c>
      <c r="D42" s="185"/>
      <c r="E42" s="187"/>
      <c r="F42" s="189"/>
      <c r="G42" s="191"/>
      <c r="H42" s="193"/>
      <c r="I42" s="195"/>
      <c r="J42" s="229"/>
      <c r="K42" s="9"/>
      <c r="L42" s="9"/>
    </row>
    <row r="43" spans="1:12" ht="34.5" customHeight="1">
      <c r="A43" s="258"/>
      <c r="B43" s="209"/>
      <c r="C43" s="182" t="str">
        <f>J45</f>
        <v>レッドジョーカーズ</v>
      </c>
      <c r="D43" s="184">
        <v>0.5</v>
      </c>
      <c r="E43" s="220" t="str">
        <f>E151</f>
        <v>イケメン</v>
      </c>
      <c r="F43" s="278"/>
      <c r="G43" s="274" t="s">
        <v>114</v>
      </c>
      <c r="H43" s="247"/>
      <c r="I43" s="227" t="str">
        <f>E155</f>
        <v>レッドジョーカーズ</v>
      </c>
      <c r="J43" s="228" t="str">
        <f>E45</f>
        <v>リベンジ</v>
      </c>
      <c r="K43" s="9"/>
      <c r="L43" s="9"/>
    </row>
    <row r="44" spans="1:12" ht="34.5" customHeight="1">
      <c r="A44" s="258"/>
      <c r="B44" s="209"/>
      <c r="C44" s="209"/>
      <c r="D44" s="185"/>
      <c r="E44" s="187"/>
      <c r="F44" s="189"/>
      <c r="G44" s="191"/>
      <c r="H44" s="193"/>
      <c r="I44" s="195"/>
      <c r="J44" s="229"/>
      <c r="K44" s="9"/>
      <c r="L44" s="9"/>
    </row>
    <row r="45" spans="1:12" ht="34.5" customHeight="1">
      <c r="A45" s="258"/>
      <c r="B45" s="209"/>
      <c r="C45" s="209"/>
      <c r="D45" s="184">
        <v>0.54166666666666696</v>
      </c>
      <c r="E45" s="220" t="str">
        <f>E147</f>
        <v>リベンジ</v>
      </c>
      <c r="F45" s="278"/>
      <c r="G45" s="274" t="s">
        <v>114</v>
      </c>
      <c r="H45" s="247"/>
      <c r="I45" s="227" t="str">
        <f>E153</f>
        <v>RVS</v>
      </c>
      <c r="J45" s="228" t="str">
        <f>I43</f>
        <v>レッドジョーカーズ</v>
      </c>
      <c r="K45" s="9"/>
      <c r="L45" s="9"/>
    </row>
    <row r="46" spans="1:12" ht="34.5" customHeight="1" thickBot="1">
      <c r="A46" s="259"/>
      <c r="B46" s="266"/>
      <c r="C46" s="232"/>
      <c r="D46" s="256"/>
      <c r="E46" s="232"/>
      <c r="F46" s="275"/>
      <c r="G46" s="270"/>
      <c r="H46" s="248"/>
      <c r="I46" s="236"/>
      <c r="J46" s="237"/>
      <c r="K46" s="9"/>
      <c r="L46" s="9"/>
    </row>
    <row r="47" spans="1:12" ht="34.5" customHeight="1" thickTop="1" thickBot="1">
      <c r="A47" s="20" t="s">
        <v>106</v>
      </c>
      <c r="B47" s="21" t="s">
        <v>107</v>
      </c>
      <c r="C47" s="22" t="s">
        <v>108</v>
      </c>
      <c r="D47" s="22" t="s">
        <v>109</v>
      </c>
      <c r="E47" s="13" t="s">
        <v>110</v>
      </c>
      <c r="F47" s="249"/>
      <c r="G47" s="249"/>
      <c r="H47" s="249"/>
      <c r="I47" s="14" t="s">
        <v>111</v>
      </c>
      <c r="J47" s="23" t="s">
        <v>41</v>
      </c>
      <c r="K47" s="9"/>
      <c r="L47" s="9"/>
    </row>
    <row r="48" spans="1:12" ht="34.5" customHeight="1">
      <c r="A48" s="257" t="s">
        <v>121</v>
      </c>
      <c r="B48" s="265">
        <v>44451</v>
      </c>
      <c r="C48" s="16" t="s">
        <v>113</v>
      </c>
      <c r="D48" s="329">
        <v>0.39583333333333331</v>
      </c>
      <c r="E48" s="252" t="str">
        <f>E155</f>
        <v>レッドジョーカーズ</v>
      </c>
      <c r="F48" s="324"/>
      <c r="G48" s="325" t="s">
        <v>114</v>
      </c>
      <c r="H48" s="244"/>
      <c r="I48" s="326" t="str">
        <f>E149</f>
        <v>カッタリーズ</v>
      </c>
      <c r="J48" s="284" t="str">
        <f>E50</f>
        <v>Around 40</v>
      </c>
      <c r="K48" s="9"/>
      <c r="L48" s="9"/>
    </row>
    <row r="49" spans="1:12" ht="34.5" customHeight="1">
      <c r="A49" s="258"/>
      <c r="B49" s="209"/>
      <c r="C49" s="182" t="str">
        <f>J48</f>
        <v>Around 40</v>
      </c>
      <c r="D49" s="185"/>
      <c r="E49" s="187"/>
      <c r="F49" s="189"/>
      <c r="G49" s="191"/>
      <c r="H49" s="193"/>
      <c r="I49" s="195"/>
      <c r="J49" s="229"/>
      <c r="K49" s="9"/>
      <c r="L49" s="9"/>
    </row>
    <row r="50" spans="1:12" ht="34.5" customHeight="1">
      <c r="A50" s="258"/>
      <c r="B50" s="209"/>
      <c r="C50" s="209"/>
      <c r="D50" s="184">
        <v>0.4375</v>
      </c>
      <c r="E50" s="186" t="str">
        <f>E152</f>
        <v>Around 40</v>
      </c>
      <c r="F50" s="188"/>
      <c r="G50" s="190" t="s">
        <v>114</v>
      </c>
      <c r="H50" s="192"/>
      <c r="I50" s="194" t="str">
        <f>E147</f>
        <v>リベンジ</v>
      </c>
      <c r="J50" s="283" t="str">
        <f>E52</f>
        <v>東春</v>
      </c>
      <c r="K50" s="9"/>
      <c r="L50" s="9"/>
    </row>
    <row r="51" spans="1:12" ht="34.5" customHeight="1">
      <c r="A51" s="258"/>
      <c r="B51" s="209"/>
      <c r="C51" s="209"/>
      <c r="D51" s="185"/>
      <c r="E51" s="187"/>
      <c r="F51" s="189"/>
      <c r="G51" s="191"/>
      <c r="H51" s="193"/>
      <c r="I51" s="195"/>
      <c r="J51" s="229"/>
      <c r="K51" s="9"/>
      <c r="L51" s="9"/>
    </row>
    <row r="52" spans="1:12" ht="34.5" customHeight="1">
      <c r="A52" s="258"/>
      <c r="B52" s="182" t="s">
        <v>122</v>
      </c>
      <c r="C52" s="209"/>
      <c r="D52" s="184">
        <v>0.47916666666666669</v>
      </c>
      <c r="E52" s="186" t="str">
        <f>E156</f>
        <v>東春</v>
      </c>
      <c r="F52" s="188"/>
      <c r="G52" s="190" t="s">
        <v>114</v>
      </c>
      <c r="H52" s="192"/>
      <c r="I52" s="194" t="str">
        <f>E148</f>
        <v>ガヤックス</v>
      </c>
      <c r="J52" s="283" t="str">
        <f>E54</f>
        <v>RVS</v>
      </c>
      <c r="K52" s="9"/>
      <c r="L52" s="9"/>
    </row>
    <row r="53" spans="1:12" ht="34.5" customHeight="1">
      <c r="A53" s="258"/>
      <c r="B53" s="209"/>
      <c r="C53" s="17" t="s">
        <v>116</v>
      </c>
      <c r="D53" s="185"/>
      <c r="E53" s="187"/>
      <c r="F53" s="189"/>
      <c r="G53" s="191"/>
      <c r="H53" s="193"/>
      <c r="I53" s="195"/>
      <c r="J53" s="229"/>
      <c r="K53" s="9"/>
      <c r="L53" s="9"/>
    </row>
    <row r="54" spans="1:12" ht="34.5" customHeight="1">
      <c r="A54" s="258"/>
      <c r="B54" s="209"/>
      <c r="C54" s="182" t="str">
        <f>J56</f>
        <v>イケメン</v>
      </c>
      <c r="D54" s="184">
        <v>0.52083333333333337</v>
      </c>
      <c r="E54" s="186" t="str">
        <f>E153</f>
        <v>RVS</v>
      </c>
      <c r="F54" s="188"/>
      <c r="G54" s="190" t="s">
        <v>114</v>
      </c>
      <c r="H54" s="192"/>
      <c r="I54" s="194" t="str">
        <f>E151</f>
        <v>イケメン</v>
      </c>
      <c r="J54" s="283" t="str">
        <f>E56</f>
        <v>KDW</v>
      </c>
      <c r="K54" s="9"/>
      <c r="L54" s="9"/>
    </row>
    <row r="55" spans="1:12" ht="34.5" customHeight="1">
      <c r="A55" s="258"/>
      <c r="B55" s="209"/>
      <c r="C55" s="209"/>
      <c r="D55" s="185"/>
      <c r="E55" s="187"/>
      <c r="F55" s="189"/>
      <c r="G55" s="191"/>
      <c r="H55" s="193"/>
      <c r="I55" s="195"/>
      <c r="J55" s="229"/>
      <c r="K55" s="9"/>
      <c r="L55" s="9"/>
    </row>
    <row r="56" spans="1:12" ht="34.5" customHeight="1">
      <c r="A56" s="258"/>
      <c r="B56" s="209"/>
      <c r="C56" s="209"/>
      <c r="D56" s="184">
        <v>0.5625</v>
      </c>
      <c r="E56" s="186" t="str">
        <f>E154</f>
        <v>KDW</v>
      </c>
      <c r="F56" s="188"/>
      <c r="G56" s="190" t="s">
        <v>114</v>
      </c>
      <c r="H56" s="192"/>
      <c r="I56" s="194" t="str">
        <f>E150</f>
        <v>KNFC</v>
      </c>
      <c r="J56" s="283" t="str">
        <f>I54</f>
        <v>イケメン</v>
      </c>
      <c r="K56" s="9"/>
      <c r="L56" s="9"/>
    </row>
    <row r="57" spans="1:12" ht="34.5" customHeight="1" thickBot="1">
      <c r="A57" s="263"/>
      <c r="B57" s="232"/>
      <c r="C57" s="232"/>
      <c r="D57" s="256"/>
      <c r="E57" s="232"/>
      <c r="F57" s="275"/>
      <c r="G57" s="270"/>
      <c r="H57" s="248"/>
      <c r="I57" s="236"/>
      <c r="J57" s="237"/>
      <c r="K57" s="9"/>
      <c r="L57" s="9"/>
    </row>
    <row r="58" spans="1:12" ht="34.5" customHeight="1" thickTop="1" thickBot="1">
      <c r="A58" s="127" t="s">
        <v>106</v>
      </c>
      <c r="B58" s="128" t="s">
        <v>107</v>
      </c>
      <c r="C58" s="129" t="s">
        <v>108</v>
      </c>
      <c r="D58" s="129" t="s">
        <v>109</v>
      </c>
      <c r="E58" s="130" t="s">
        <v>110</v>
      </c>
      <c r="F58" s="245"/>
      <c r="G58" s="245"/>
      <c r="H58" s="245"/>
      <c r="I58" s="131" t="s">
        <v>111</v>
      </c>
      <c r="J58" s="132" t="s">
        <v>41</v>
      </c>
      <c r="K58" s="9"/>
      <c r="L58" s="9"/>
    </row>
    <row r="59" spans="1:12" ht="34.5" customHeight="1">
      <c r="A59" s="260" t="s">
        <v>123</v>
      </c>
      <c r="B59" s="264">
        <v>44472</v>
      </c>
      <c r="C59" s="16" t="s">
        <v>113</v>
      </c>
      <c r="D59" s="329">
        <v>0.375</v>
      </c>
      <c r="E59" s="255" t="str">
        <f>E154</f>
        <v>KDW</v>
      </c>
      <c r="F59" s="238">
        <v>1</v>
      </c>
      <c r="G59" s="239" t="s">
        <v>114</v>
      </c>
      <c r="H59" s="240">
        <v>3</v>
      </c>
      <c r="I59" s="276" t="str">
        <f>E148</f>
        <v>ガヤックス</v>
      </c>
      <c r="J59" s="281" t="str">
        <f>E61</f>
        <v>RVS</v>
      </c>
      <c r="K59" s="9"/>
      <c r="L59" s="9"/>
    </row>
    <row r="60" spans="1:12" ht="34.5" customHeight="1">
      <c r="A60" s="261"/>
      <c r="B60" s="218"/>
      <c r="C60" s="217" t="str">
        <f>J59</f>
        <v>RVS</v>
      </c>
      <c r="D60" s="185"/>
      <c r="E60" s="254"/>
      <c r="F60" s="222"/>
      <c r="G60" s="224"/>
      <c r="H60" s="226"/>
      <c r="I60" s="272"/>
      <c r="J60" s="280"/>
      <c r="K60" s="9"/>
      <c r="L60" s="9"/>
    </row>
    <row r="61" spans="1:12" ht="34.5" customHeight="1">
      <c r="A61" s="261"/>
      <c r="B61" s="218"/>
      <c r="C61" s="218"/>
      <c r="D61" s="184">
        <v>0.41666666666666669</v>
      </c>
      <c r="E61" s="253" t="str">
        <f>E153</f>
        <v>RVS</v>
      </c>
      <c r="F61" s="221">
        <v>1</v>
      </c>
      <c r="G61" s="223" t="s">
        <v>114</v>
      </c>
      <c r="H61" s="225">
        <v>1</v>
      </c>
      <c r="I61" s="271" t="str">
        <f>E149</f>
        <v>カッタリーズ</v>
      </c>
      <c r="J61" s="279" t="str">
        <f>E63</f>
        <v>レッドジョーカーズ</v>
      </c>
      <c r="K61" s="9"/>
      <c r="L61" s="9"/>
    </row>
    <row r="62" spans="1:12" ht="34.5" customHeight="1">
      <c r="A62" s="261"/>
      <c r="B62" s="218"/>
      <c r="C62" s="218"/>
      <c r="D62" s="185"/>
      <c r="E62" s="254"/>
      <c r="F62" s="222"/>
      <c r="G62" s="224"/>
      <c r="H62" s="226"/>
      <c r="I62" s="272"/>
      <c r="J62" s="280"/>
      <c r="K62" s="9"/>
      <c r="L62" s="9"/>
    </row>
    <row r="63" spans="1:12" ht="34.5" customHeight="1">
      <c r="A63" s="261"/>
      <c r="B63" s="217" t="s">
        <v>115</v>
      </c>
      <c r="C63" s="218"/>
      <c r="D63" s="184">
        <v>0.45833333333333331</v>
      </c>
      <c r="E63" s="253" t="str">
        <f>E155</f>
        <v>レッドジョーカーズ</v>
      </c>
      <c r="F63" s="221">
        <v>3</v>
      </c>
      <c r="G63" s="223" t="s">
        <v>114</v>
      </c>
      <c r="H63" s="225">
        <v>0</v>
      </c>
      <c r="I63" s="271" t="str">
        <f>E156</f>
        <v>東春</v>
      </c>
      <c r="J63" s="279" t="str">
        <f>E65</f>
        <v>Around 40</v>
      </c>
      <c r="K63" s="9"/>
      <c r="L63" s="9"/>
    </row>
    <row r="64" spans="1:12" ht="34.5" customHeight="1">
      <c r="A64" s="261"/>
      <c r="B64" s="218"/>
      <c r="C64" s="17" t="s">
        <v>116</v>
      </c>
      <c r="D64" s="185"/>
      <c r="E64" s="254"/>
      <c r="F64" s="222"/>
      <c r="G64" s="224"/>
      <c r="H64" s="226"/>
      <c r="I64" s="272"/>
      <c r="J64" s="280"/>
      <c r="K64" s="9"/>
      <c r="L64" s="9"/>
    </row>
    <row r="65" spans="1:12" ht="34.5" customHeight="1">
      <c r="A65" s="261"/>
      <c r="B65" s="218"/>
      <c r="C65" s="217" t="str">
        <f>J67</f>
        <v>KNFC</v>
      </c>
      <c r="D65" s="184">
        <v>0.5</v>
      </c>
      <c r="E65" s="253" t="str">
        <f>E152</f>
        <v>Around 40</v>
      </c>
      <c r="F65" s="221">
        <v>2</v>
      </c>
      <c r="G65" s="223" t="s">
        <v>114</v>
      </c>
      <c r="H65" s="225">
        <v>3</v>
      </c>
      <c r="I65" s="271" t="str">
        <f>E150</f>
        <v>KNFC</v>
      </c>
      <c r="J65" s="279" t="str">
        <f>E67</f>
        <v>リベンジ</v>
      </c>
      <c r="K65" s="9"/>
      <c r="L65" s="9"/>
    </row>
    <row r="66" spans="1:12" ht="34.5" customHeight="1">
      <c r="A66" s="261"/>
      <c r="B66" s="218"/>
      <c r="C66" s="218"/>
      <c r="D66" s="185"/>
      <c r="E66" s="254"/>
      <c r="F66" s="222"/>
      <c r="G66" s="224"/>
      <c r="H66" s="226"/>
      <c r="I66" s="272"/>
      <c r="J66" s="280"/>
      <c r="K66" s="9"/>
      <c r="L66" s="9"/>
    </row>
    <row r="67" spans="1:12" ht="34.5" customHeight="1">
      <c r="A67" s="261"/>
      <c r="B67" s="218"/>
      <c r="C67" s="218"/>
      <c r="D67" s="184">
        <v>0.54166666666666696</v>
      </c>
      <c r="E67" s="253" t="str">
        <f>E147</f>
        <v>リベンジ</v>
      </c>
      <c r="F67" s="221">
        <v>5</v>
      </c>
      <c r="G67" s="223" t="s">
        <v>114</v>
      </c>
      <c r="H67" s="225">
        <v>1</v>
      </c>
      <c r="I67" s="271" t="str">
        <f>E151</f>
        <v>イケメン</v>
      </c>
      <c r="J67" s="279" t="str">
        <f>I65</f>
        <v>KNFC</v>
      </c>
      <c r="K67" s="9"/>
      <c r="L67" s="9"/>
    </row>
    <row r="68" spans="1:12" ht="34.5" customHeight="1" thickBot="1">
      <c r="A68" s="268"/>
      <c r="B68" s="267"/>
      <c r="C68" s="267"/>
      <c r="D68" s="256"/>
      <c r="E68" s="267"/>
      <c r="F68" s="233"/>
      <c r="G68" s="234"/>
      <c r="H68" s="235"/>
      <c r="I68" s="277"/>
      <c r="J68" s="282"/>
      <c r="K68" s="9"/>
      <c r="L68" s="9"/>
    </row>
    <row r="69" spans="1:12" s="158" customFormat="1" ht="34.5" customHeight="1" thickTop="1" thickBot="1">
      <c r="A69" s="10" t="s">
        <v>106</v>
      </c>
      <c r="B69" s="11" t="s">
        <v>107</v>
      </c>
      <c r="C69" s="12" t="s">
        <v>108</v>
      </c>
      <c r="D69" s="12" t="s">
        <v>109</v>
      </c>
      <c r="E69" s="13" t="s">
        <v>110</v>
      </c>
      <c r="F69" s="249"/>
      <c r="G69" s="249"/>
      <c r="H69" s="249"/>
      <c r="I69" s="14" t="s">
        <v>111</v>
      </c>
      <c r="J69" s="15" t="s">
        <v>41</v>
      </c>
      <c r="K69" s="9"/>
      <c r="L69" s="9"/>
    </row>
    <row r="70" spans="1:12" s="158" customFormat="1" ht="34.5" customHeight="1">
      <c r="A70" s="257" t="s">
        <v>296</v>
      </c>
      <c r="B70" s="264">
        <v>44500</v>
      </c>
      <c r="C70" s="16" t="s">
        <v>113</v>
      </c>
      <c r="D70" s="330">
        <v>0.39583333333333331</v>
      </c>
      <c r="E70" s="246" t="s">
        <v>283</v>
      </c>
      <c r="F70" s="238">
        <v>1</v>
      </c>
      <c r="G70" s="239" t="s">
        <v>114</v>
      </c>
      <c r="H70" s="240">
        <v>1</v>
      </c>
      <c r="I70" s="241" t="s">
        <v>290</v>
      </c>
      <c r="J70" s="242" t="s">
        <v>285</v>
      </c>
      <c r="K70" s="9"/>
      <c r="L70" s="9"/>
    </row>
    <row r="71" spans="1:12" s="158" customFormat="1" ht="34.5" customHeight="1">
      <c r="A71" s="258"/>
      <c r="B71" s="218"/>
      <c r="C71" s="182" t="s">
        <v>285</v>
      </c>
      <c r="D71" s="243"/>
      <c r="E71" s="187"/>
      <c r="F71" s="222"/>
      <c r="G71" s="224"/>
      <c r="H71" s="226"/>
      <c r="I71" s="195"/>
      <c r="J71" s="229"/>
      <c r="K71" s="9"/>
      <c r="L71" s="9"/>
    </row>
    <row r="72" spans="1:12" s="158" customFormat="1" ht="34.5" customHeight="1">
      <c r="A72" s="258"/>
      <c r="B72" s="218"/>
      <c r="C72" s="182"/>
      <c r="D72" s="230">
        <v>0.4375</v>
      </c>
      <c r="E72" s="220" t="s">
        <v>285</v>
      </c>
      <c r="F72" s="221">
        <v>3</v>
      </c>
      <c r="G72" s="223" t="s">
        <v>114</v>
      </c>
      <c r="H72" s="225">
        <v>2</v>
      </c>
      <c r="I72" s="227" t="s">
        <v>291</v>
      </c>
      <c r="J72" s="228" t="s">
        <v>284</v>
      </c>
      <c r="K72" s="9"/>
      <c r="L72" s="9"/>
    </row>
    <row r="73" spans="1:12" s="158" customFormat="1" ht="34.5" customHeight="1">
      <c r="A73" s="258"/>
      <c r="B73" s="218"/>
      <c r="C73" s="182"/>
      <c r="D73" s="243"/>
      <c r="E73" s="187"/>
      <c r="F73" s="222"/>
      <c r="G73" s="224"/>
      <c r="H73" s="226"/>
      <c r="I73" s="195"/>
      <c r="J73" s="229"/>
      <c r="K73" s="9"/>
      <c r="L73" s="9"/>
    </row>
    <row r="74" spans="1:12" s="158" customFormat="1" ht="34.5" customHeight="1">
      <c r="A74" s="258"/>
      <c r="B74" s="182" t="s">
        <v>122</v>
      </c>
      <c r="C74" s="182"/>
      <c r="D74" s="230">
        <v>0.47916666666666669</v>
      </c>
      <c r="E74" s="220" t="s">
        <v>284</v>
      </c>
      <c r="F74" s="221">
        <v>0</v>
      </c>
      <c r="G74" s="223" t="s">
        <v>114</v>
      </c>
      <c r="H74" s="225">
        <v>2</v>
      </c>
      <c r="I74" s="227" t="s">
        <v>292</v>
      </c>
      <c r="J74" s="228" t="s">
        <v>287</v>
      </c>
      <c r="K74" s="9"/>
      <c r="L74" s="9"/>
    </row>
    <row r="75" spans="1:12" s="158" customFormat="1" ht="34.5" customHeight="1">
      <c r="A75" s="258"/>
      <c r="B75" s="209"/>
      <c r="C75" s="17" t="s">
        <v>116</v>
      </c>
      <c r="D75" s="243"/>
      <c r="E75" s="187"/>
      <c r="F75" s="222"/>
      <c r="G75" s="224"/>
      <c r="H75" s="226"/>
      <c r="I75" s="195"/>
      <c r="J75" s="229"/>
      <c r="K75" s="9"/>
      <c r="L75" s="9"/>
    </row>
    <row r="76" spans="1:12" s="158" customFormat="1" ht="34.5" customHeight="1">
      <c r="A76" s="258"/>
      <c r="B76" s="209"/>
      <c r="C76" s="182" t="s">
        <v>289</v>
      </c>
      <c r="D76" s="230">
        <v>0.52083333333333337</v>
      </c>
      <c r="E76" s="220" t="s">
        <v>287</v>
      </c>
      <c r="F76" s="221">
        <v>1</v>
      </c>
      <c r="G76" s="223" t="s">
        <v>114</v>
      </c>
      <c r="H76" s="225">
        <v>1</v>
      </c>
      <c r="I76" s="227" t="s">
        <v>289</v>
      </c>
      <c r="J76" s="228" t="s">
        <v>288</v>
      </c>
      <c r="K76" s="9"/>
      <c r="L76" s="9"/>
    </row>
    <row r="77" spans="1:12" s="158" customFormat="1" ht="34.5" customHeight="1">
      <c r="A77" s="258"/>
      <c r="B77" s="209"/>
      <c r="C77" s="182"/>
      <c r="D77" s="243"/>
      <c r="E77" s="187"/>
      <c r="F77" s="222"/>
      <c r="G77" s="224"/>
      <c r="H77" s="226"/>
      <c r="I77" s="195"/>
      <c r="J77" s="229"/>
      <c r="K77" s="9"/>
      <c r="L77" s="9"/>
    </row>
    <row r="78" spans="1:12" s="158" customFormat="1" ht="34.5" customHeight="1">
      <c r="A78" s="258"/>
      <c r="B78" s="209"/>
      <c r="C78" s="182"/>
      <c r="D78" s="230">
        <v>0.5625</v>
      </c>
      <c r="E78" s="220" t="s">
        <v>288</v>
      </c>
      <c r="F78" s="221">
        <v>3</v>
      </c>
      <c r="G78" s="223" t="s">
        <v>114</v>
      </c>
      <c r="H78" s="225">
        <v>1</v>
      </c>
      <c r="I78" s="227" t="s">
        <v>286</v>
      </c>
      <c r="J78" s="228" t="s">
        <v>289</v>
      </c>
      <c r="K78" s="9"/>
      <c r="L78" s="9"/>
    </row>
    <row r="79" spans="1:12" s="158" customFormat="1" ht="34.5" customHeight="1" thickBot="1">
      <c r="A79" s="259"/>
      <c r="B79" s="232"/>
      <c r="C79" s="269"/>
      <c r="D79" s="231"/>
      <c r="E79" s="232"/>
      <c r="F79" s="233"/>
      <c r="G79" s="234"/>
      <c r="H79" s="235"/>
      <c r="I79" s="236"/>
      <c r="J79" s="237"/>
      <c r="K79" s="9"/>
      <c r="L79" s="9"/>
    </row>
    <row r="80" spans="1:12" ht="30" customHeight="1" thickTop="1" thickBot="1">
      <c r="A80" s="127" t="s">
        <v>106</v>
      </c>
      <c r="B80" s="128" t="s">
        <v>107</v>
      </c>
      <c r="C80" s="129" t="s">
        <v>108</v>
      </c>
      <c r="D80" s="129" t="s">
        <v>109</v>
      </c>
      <c r="E80" s="130" t="s">
        <v>110</v>
      </c>
      <c r="F80" s="245"/>
      <c r="G80" s="245"/>
      <c r="H80" s="245"/>
      <c r="I80" s="131" t="s">
        <v>111</v>
      </c>
      <c r="J80" s="132" t="s">
        <v>41</v>
      </c>
      <c r="K80" s="9"/>
      <c r="L80" s="9"/>
    </row>
    <row r="81" spans="1:12" ht="30" customHeight="1">
      <c r="A81" s="260" t="s">
        <v>124</v>
      </c>
      <c r="B81" s="264">
        <v>44528</v>
      </c>
      <c r="C81" s="16" t="s">
        <v>113</v>
      </c>
      <c r="D81" s="329">
        <v>0.375</v>
      </c>
      <c r="E81" s="255" t="str">
        <f>E153</f>
        <v>RVS</v>
      </c>
      <c r="F81" s="238">
        <v>3</v>
      </c>
      <c r="G81" s="239" t="s">
        <v>114</v>
      </c>
      <c r="H81" s="240">
        <v>1</v>
      </c>
      <c r="I81" s="276" t="str">
        <f>E156</f>
        <v>東春</v>
      </c>
      <c r="J81" s="281" t="str">
        <f>E83</f>
        <v>リベンジ</v>
      </c>
      <c r="K81" s="9"/>
      <c r="L81" s="9"/>
    </row>
    <row r="82" spans="1:12" ht="30" customHeight="1">
      <c r="A82" s="261"/>
      <c r="B82" s="218"/>
      <c r="C82" s="217" t="str">
        <f>J81</f>
        <v>リベンジ</v>
      </c>
      <c r="D82" s="185"/>
      <c r="E82" s="254"/>
      <c r="F82" s="222"/>
      <c r="G82" s="224"/>
      <c r="H82" s="226"/>
      <c r="I82" s="272"/>
      <c r="J82" s="280"/>
      <c r="K82" s="9"/>
      <c r="L82" s="9"/>
    </row>
    <row r="83" spans="1:12" ht="30" customHeight="1">
      <c r="A83" s="261"/>
      <c r="B83" s="218"/>
      <c r="C83" s="218"/>
      <c r="D83" s="184">
        <v>0.41666666666666669</v>
      </c>
      <c r="E83" s="253" t="str">
        <f>E147</f>
        <v>リベンジ</v>
      </c>
      <c r="F83" s="221">
        <v>0</v>
      </c>
      <c r="G83" s="223" t="s">
        <v>114</v>
      </c>
      <c r="H83" s="225">
        <v>1</v>
      </c>
      <c r="I83" s="271" t="str">
        <f>E150</f>
        <v>KNFC</v>
      </c>
      <c r="J83" s="279" t="str">
        <f>E85</f>
        <v>Around 40</v>
      </c>
      <c r="K83" s="9"/>
      <c r="L83" s="9"/>
    </row>
    <row r="84" spans="1:12" ht="30" customHeight="1">
      <c r="A84" s="261"/>
      <c r="B84" s="218"/>
      <c r="C84" s="218"/>
      <c r="D84" s="185"/>
      <c r="E84" s="254"/>
      <c r="F84" s="222"/>
      <c r="G84" s="224"/>
      <c r="H84" s="226"/>
      <c r="I84" s="272"/>
      <c r="J84" s="280"/>
      <c r="K84" s="9"/>
      <c r="L84" s="9"/>
    </row>
    <row r="85" spans="1:12" ht="30" customHeight="1">
      <c r="A85" s="261"/>
      <c r="B85" s="182" t="s">
        <v>119</v>
      </c>
      <c r="C85" s="218"/>
      <c r="D85" s="184">
        <v>0.45833333333333331</v>
      </c>
      <c r="E85" s="253" t="str">
        <f>E152</f>
        <v>Around 40</v>
      </c>
      <c r="F85" s="221">
        <v>1</v>
      </c>
      <c r="G85" s="223" t="s">
        <v>114</v>
      </c>
      <c r="H85" s="225">
        <v>3</v>
      </c>
      <c r="I85" s="271" t="str">
        <f>E148</f>
        <v>ガヤックス</v>
      </c>
      <c r="J85" s="279" t="str">
        <f>E87</f>
        <v>イケメン</v>
      </c>
      <c r="K85" s="9"/>
      <c r="L85" s="9"/>
    </row>
    <row r="86" spans="1:12" ht="30" customHeight="1">
      <c r="A86" s="261"/>
      <c r="B86" s="209"/>
      <c r="C86" s="17" t="s">
        <v>116</v>
      </c>
      <c r="D86" s="185"/>
      <c r="E86" s="254"/>
      <c r="F86" s="222"/>
      <c r="G86" s="224"/>
      <c r="H86" s="226"/>
      <c r="I86" s="272"/>
      <c r="J86" s="280"/>
      <c r="K86" s="9"/>
      <c r="L86" s="9"/>
    </row>
    <row r="87" spans="1:12" ht="30" customHeight="1">
      <c r="A87" s="261"/>
      <c r="B87" s="209"/>
      <c r="C87" s="217" t="str">
        <f>J89</f>
        <v>カッタリーズ</v>
      </c>
      <c r="D87" s="184">
        <v>0.5</v>
      </c>
      <c r="E87" s="253" t="str">
        <f>E151</f>
        <v>イケメン</v>
      </c>
      <c r="F87" s="221">
        <v>1</v>
      </c>
      <c r="G87" s="223" t="s">
        <v>114</v>
      </c>
      <c r="H87" s="225">
        <v>3</v>
      </c>
      <c r="I87" s="271" t="str">
        <f>E149</f>
        <v>カッタリーズ</v>
      </c>
      <c r="J87" s="279" t="str">
        <f>E89</f>
        <v>KDW</v>
      </c>
      <c r="K87" s="9"/>
      <c r="L87" s="9"/>
    </row>
    <row r="88" spans="1:12" ht="30" customHeight="1">
      <c r="A88" s="261"/>
      <c r="B88" s="209"/>
      <c r="C88" s="218"/>
      <c r="D88" s="185"/>
      <c r="E88" s="254"/>
      <c r="F88" s="222"/>
      <c r="G88" s="224"/>
      <c r="H88" s="226"/>
      <c r="I88" s="272"/>
      <c r="J88" s="280"/>
      <c r="K88" s="9"/>
      <c r="L88" s="9"/>
    </row>
    <row r="89" spans="1:12" ht="30" customHeight="1">
      <c r="A89" s="261"/>
      <c r="B89" s="209"/>
      <c r="C89" s="218"/>
      <c r="D89" s="184">
        <v>0.54166666666666696</v>
      </c>
      <c r="E89" s="253" t="str">
        <f>E154</f>
        <v>KDW</v>
      </c>
      <c r="F89" s="221">
        <v>4</v>
      </c>
      <c r="G89" s="223" t="s">
        <v>114</v>
      </c>
      <c r="H89" s="225">
        <v>2</v>
      </c>
      <c r="I89" s="271" t="str">
        <f>E155</f>
        <v>レッドジョーカーズ</v>
      </c>
      <c r="J89" s="279" t="str">
        <f>I87</f>
        <v>カッタリーズ</v>
      </c>
      <c r="K89" s="9"/>
      <c r="L89" s="9"/>
    </row>
    <row r="90" spans="1:12" ht="30" customHeight="1" thickBot="1">
      <c r="A90" s="262"/>
      <c r="B90" s="266"/>
      <c r="C90" s="267"/>
      <c r="D90" s="256"/>
      <c r="E90" s="267"/>
      <c r="F90" s="233"/>
      <c r="G90" s="234"/>
      <c r="H90" s="235"/>
      <c r="I90" s="277"/>
      <c r="J90" s="282"/>
      <c r="K90" s="9"/>
      <c r="L90" s="9"/>
    </row>
    <row r="91" spans="1:12" ht="30" customHeight="1" thickTop="1" thickBot="1">
      <c r="A91" s="10" t="s">
        <v>106</v>
      </c>
      <c r="B91" s="11" t="s">
        <v>107</v>
      </c>
      <c r="C91" s="12" t="s">
        <v>108</v>
      </c>
      <c r="D91" s="12" t="s">
        <v>109</v>
      </c>
      <c r="E91" s="13" t="s">
        <v>110</v>
      </c>
      <c r="F91" s="249"/>
      <c r="G91" s="249"/>
      <c r="H91" s="249"/>
      <c r="I91" s="14" t="s">
        <v>111</v>
      </c>
      <c r="J91" s="15" t="s">
        <v>41</v>
      </c>
      <c r="K91" s="9"/>
      <c r="L91" s="9"/>
    </row>
    <row r="92" spans="1:12" ht="30" customHeight="1">
      <c r="A92" s="257" t="s">
        <v>125</v>
      </c>
      <c r="B92" s="265">
        <v>44542</v>
      </c>
      <c r="C92" s="16" t="s">
        <v>113</v>
      </c>
      <c r="D92" s="329">
        <v>0.375</v>
      </c>
      <c r="E92" s="246" t="str">
        <f>E147</f>
        <v>リベンジ</v>
      </c>
      <c r="F92" s="251">
        <v>2</v>
      </c>
      <c r="G92" s="250" t="s">
        <v>114</v>
      </c>
      <c r="H92" s="273">
        <v>0</v>
      </c>
      <c r="I92" s="241" t="str">
        <f>E149</f>
        <v>カッタリーズ</v>
      </c>
      <c r="J92" s="242" t="str">
        <f>E94</f>
        <v>イケメン</v>
      </c>
      <c r="K92" s="9"/>
      <c r="L92" s="9"/>
    </row>
    <row r="93" spans="1:12" ht="30" customHeight="1">
      <c r="A93" s="258"/>
      <c r="B93" s="209"/>
      <c r="C93" s="182" t="str">
        <f>J92</f>
        <v>イケメン</v>
      </c>
      <c r="D93" s="185"/>
      <c r="E93" s="187"/>
      <c r="F93" s="189"/>
      <c r="G93" s="191"/>
      <c r="H93" s="193"/>
      <c r="I93" s="195"/>
      <c r="J93" s="229"/>
      <c r="K93" s="9"/>
      <c r="L93" s="9"/>
    </row>
    <row r="94" spans="1:12" ht="30" customHeight="1">
      <c r="A94" s="258"/>
      <c r="B94" s="209"/>
      <c r="C94" s="209"/>
      <c r="D94" s="184">
        <v>0.41666666666666669</v>
      </c>
      <c r="E94" s="220" t="str">
        <f>E151</f>
        <v>イケメン</v>
      </c>
      <c r="F94" s="278">
        <v>1</v>
      </c>
      <c r="G94" s="274" t="s">
        <v>114</v>
      </c>
      <c r="H94" s="247">
        <v>0</v>
      </c>
      <c r="I94" s="227" t="str">
        <f>E156</f>
        <v>東春</v>
      </c>
      <c r="J94" s="228" t="str">
        <f>E96</f>
        <v>RVS</v>
      </c>
      <c r="K94" s="9"/>
      <c r="L94" s="9"/>
    </row>
    <row r="95" spans="1:12" ht="30" customHeight="1">
      <c r="A95" s="258"/>
      <c r="B95" s="209"/>
      <c r="C95" s="209"/>
      <c r="D95" s="185"/>
      <c r="E95" s="187"/>
      <c r="F95" s="189"/>
      <c r="G95" s="191"/>
      <c r="H95" s="193"/>
      <c r="I95" s="195"/>
      <c r="J95" s="229"/>
      <c r="K95" s="9"/>
      <c r="L95" s="9"/>
    </row>
    <row r="96" spans="1:12" ht="30" customHeight="1">
      <c r="A96" s="258"/>
      <c r="B96" s="182" t="s">
        <v>119</v>
      </c>
      <c r="C96" s="209"/>
      <c r="D96" s="184">
        <v>0.45833333333333331</v>
      </c>
      <c r="E96" s="220" t="str">
        <f>E153</f>
        <v>RVS</v>
      </c>
      <c r="F96" s="278">
        <v>0</v>
      </c>
      <c r="G96" s="274" t="s">
        <v>114</v>
      </c>
      <c r="H96" s="247">
        <v>2</v>
      </c>
      <c r="I96" s="227" t="str">
        <f>E154</f>
        <v>KDW</v>
      </c>
      <c r="J96" s="228" t="str">
        <f>E98</f>
        <v>KNFC</v>
      </c>
      <c r="K96" s="9"/>
      <c r="L96" s="9"/>
    </row>
    <row r="97" spans="1:12" ht="30" customHeight="1">
      <c r="A97" s="258"/>
      <c r="B97" s="209"/>
      <c r="C97" s="17" t="s">
        <v>116</v>
      </c>
      <c r="D97" s="185"/>
      <c r="E97" s="187"/>
      <c r="F97" s="189"/>
      <c r="G97" s="191"/>
      <c r="H97" s="193"/>
      <c r="I97" s="195"/>
      <c r="J97" s="229"/>
      <c r="K97" s="9"/>
      <c r="L97" s="9"/>
    </row>
    <row r="98" spans="1:12" ht="30" customHeight="1">
      <c r="A98" s="258"/>
      <c r="B98" s="209"/>
      <c r="C98" s="182" t="str">
        <f>J100</f>
        <v>ガヤックス</v>
      </c>
      <c r="D98" s="184">
        <v>0.5</v>
      </c>
      <c r="E98" s="220" t="str">
        <f>E150</f>
        <v>KNFC</v>
      </c>
      <c r="F98" s="278">
        <v>2</v>
      </c>
      <c r="G98" s="274" t="s">
        <v>114</v>
      </c>
      <c r="H98" s="247">
        <v>0</v>
      </c>
      <c r="I98" s="227" t="str">
        <f>E148</f>
        <v>ガヤックス</v>
      </c>
      <c r="J98" s="228" t="str">
        <f>E100</f>
        <v>Around 40</v>
      </c>
      <c r="K98" s="9"/>
      <c r="L98" s="9"/>
    </row>
    <row r="99" spans="1:12" ht="30" customHeight="1">
      <c r="A99" s="258"/>
      <c r="B99" s="209"/>
      <c r="C99" s="209"/>
      <c r="D99" s="185"/>
      <c r="E99" s="187"/>
      <c r="F99" s="189"/>
      <c r="G99" s="191"/>
      <c r="H99" s="193"/>
      <c r="I99" s="195"/>
      <c r="J99" s="229"/>
      <c r="K99" s="9"/>
      <c r="L99" s="9"/>
    </row>
    <row r="100" spans="1:12" ht="30" customHeight="1">
      <c r="A100" s="258"/>
      <c r="B100" s="209"/>
      <c r="C100" s="209"/>
      <c r="D100" s="184">
        <v>0.54166666666666696</v>
      </c>
      <c r="E100" s="220" t="str">
        <f>E152</f>
        <v>Around 40</v>
      </c>
      <c r="F100" s="278">
        <v>0</v>
      </c>
      <c r="G100" s="223" t="s">
        <v>114</v>
      </c>
      <c r="H100" s="247">
        <v>0</v>
      </c>
      <c r="I100" s="227" t="str">
        <f>E155</f>
        <v>レッドジョーカーズ</v>
      </c>
      <c r="J100" s="228" t="str">
        <f>I98</f>
        <v>ガヤックス</v>
      </c>
      <c r="K100" s="9"/>
      <c r="L100" s="9"/>
    </row>
    <row r="101" spans="1:12" ht="30" customHeight="1" thickBot="1">
      <c r="A101" s="259"/>
      <c r="B101" s="266"/>
      <c r="C101" s="232"/>
      <c r="D101" s="256"/>
      <c r="E101" s="232"/>
      <c r="F101" s="275"/>
      <c r="G101" s="234"/>
      <c r="H101" s="248"/>
      <c r="I101" s="236"/>
      <c r="J101" s="237"/>
      <c r="K101" s="9"/>
      <c r="L101" s="9"/>
    </row>
    <row r="102" spans="1:12" ht="30" customHeight="1" thickTop="1" thickBot="1">
      <c r="A102" s="20" t="s">
        <v>106</v>
      </c>
      <c r="B102" s="21" t="s">
        <v>107</v>
      </c>
      <c r="C102" s="22" t="s">
        <v>108</v>
      </c>
      <c r="D102" s="22" t="s">
        <v>109</v>
      </c>
      <c r="E102" s="13" t="s">
        <v>110</v>
      </c>
      <c r="F102" s="249"/>
      <c r="G102" s="249"/>
      <c r="H102" s="249"/>
      <c r="I102" s="14" t="s">
        <v>111</v>
      </c>
      <c r="J102" s="23" t="s">
        <v>41</v>
      </c>
      <c r="K102" s="9"/>
      <c r="L102" s="9"/>
    </row>
    <row r="103" spans="1:12" ht="30" customHeight="1">
      <c r="A103" s="257" t="s">
        <v>126</v>
      </c>
      <c r="B103" s="265">
        <v>44591</v>
      </c>
      <c r="C103" s="16" t="s">
        <v>113</v>
      </c>
      <c r="D103" s="329">
        <v>0.375</v>
      </c>
      <c r="E103" s="246" t="str">
        <f>E152</f>
        <v>Around 40</v>
      </c>
      <c r="F103" s="251"/>
      <c r="G103" s="250" t="s">
        <v>114</v>
      </c>
      <c r="H103" s="273"/>
      <c r="I103" s="241" t="str">
        <f>E153</f>
        <v>RVS</v>
      </c>
      <c r="J103" s="242" t="str">
        <f>E105</f>
        <v>KNFC</v>
      </c>
      <c r="K103" s="9"/>
      <c r="L103" s="9"/>
    </row>
    <row r="104" spans="1:12" ht="30" customHeight="1">
      <c r="A104" s="258"/>
      <c r="B104" s="209"/>
      <c r="C104" s="182" t="str">
        <f>J103</f>
        <v>KNFC</v>
      </c>
      <c r="D104" s="185"/>
      <c r="E104" s="187"/>
      <c r="F104" s="189"/>
      <c r="G104" s="191"/>
      <c r="H104" s="193"/>
      <c r="I104" s="195"/>
      <c r="J104" s="229"/>
      <c r="K104" s="9"/>
      <c r="L104" s="9"/>
    </row>
    <row r="105" spans="1:12" ht="30" customHeight="1">
      <c r="A105" s="258"/>
      <c r="B105" s="209"/>
      <c r="C105" s="209"/>
      <c r="D105" s="184">
        <v>0.41666666666666669</v>
      </c>
      <c r="E105" s="220" t="str">
        <f>E150</f>
        <v>KNFC</v>
      </c>
      <c r="F105" s="278"/>
      <c r="G105" s="274" t="s">
        <v>114</v>
      </c>
      <c r="H105" s="247"/>
      <c r="I105" s="227" t="str">
        <f>E155</f>
        <v>レッドジョーカーズ</v>
      </c>
      <c r="J105" s="228" t="str">
        <f>E107</f>
        <v>KDW</v>
      </c>
      <c r="K105" s="9"/>
      <c r="L105" s="9"/>
    </row>
    <row r="106" spans="1:12" ht="30" customHeight="1">
      <c r="A106" s="258"/>
      <c r="B106" s="209"/>
      <c r="C106" s="209"/>
      <c r="D106" s="185"/>
      <c r="E106" s="187"/>
      <c r="F106" s="189"/>
      <c r="G106" s="191"/>
      <c r="H106" s="193"/>
      <c r="I106" s="195"/>
      <c r="J106" s="229"/>
      <c r="K106" s="9"/>
      <c r="L106" s="9"/>
    </row>
    <row r="107" spans="1:12" ht="30" customHeight="1">
      <c r="A107" s="258"/>
      <c r="B107" s="182" t="s">
        <v>119</v>
      </c>
      <c r="C107" s="209"/>
      <c r="D107" s="184">
        <v>0.45833333333333331</v>
      </c>
      <c r="E107" s="220" t="str">
        <f>E154</f>
        <v>KDW</v>
      </c>
      <c r="F107" s="278"/>
      <c r="G107" s="274" t="s">
        <v>114</v>
      </c>
      <c r="H107" s="247"/>
      <c r="I107" s="227" t="str">
        <f>E151</f>
        <v>イケメン</v>
      </c>
      <c r="J107" s="228" t="str">
        <f>E109</f>
        <v>ガヤックス</v>
      </c>
      <c r="K107" s="9"/>
      <c r="L107" s="9"/>
    </row>
    <row r="108" spans="1:12" ht="30" customHeight="1">
      <c r="A108" s="258"/>
      <c r="B108" s="209"/>
      <c r="C108" s="17" t="s">
        <v>116</v>
      </c>
      <c r="D108" s="185"/>
      <c r="E108" s="187"/>
      <c r="F108" s="189"/>
      <c r="G108" s="191"/>
      <c r="H108" s="193"/>
      <c r="I108" s="195"/>
      <c r="J108" s="229"/>
      <c r="K108" s="9"/>
      <c r="L108" s="9"/>
    </row>
    <row r="109" spans="1:12" ht="30" customHeight="1">
      <c r="A109" s="258"/>
      <c r="B109" s="209"/>
      <c r="C109" s="182" t="str">
        <f>J111</f>
        <v>リベンジ</v>
      </c>
      <c r="D109" s="184">
        <v>0.5</v>
      </c>
      <c r="E109" s="220" t="str">
        <f>E148</f>
        <v>ガヤックス</v>
      </c>
      <c r="F109" s="278"/>
      <c r="G109" s="274" t="s">
        <v>114</v>
      </c>
      <c r="H109" s="247"/>
      <c r="I109" s="227" t="str">
        <f>E147</f>
        <v>リベンジ</v>
      </c>
      <c r="J109" s="228" t="str">
        <f>E111</f>
        <v>カッタリーズ</v>
      </c>
      <c r="K109" s="9"/>
      <c r="L109" s="9"/>
    </row>
    <row r="110" spans="1:12" ht="30" customHeight="1">
      <c r="A110" s="258"/>
      <c r="B110" s="209"/>
      <c r="C110" s="209"/>
      <c r="D110" s="185"/>
      <c r="E110" s="187"/>
      <c r="F110" s="189"/>
      <c r="G110" s="191"/>
      <c r="H110" s="193"/>
      <c r="I110" s="195"/>
      <c r="J110" s="229"/>
      <c r="K110" s="9"/>
      <c r="L110" s="9"/>
    </row>
    <row r="111" spans="1:12" ht="30" customHeight="1">
      <c r="A111" s="258"/>
      <c r="B111" s="209"/>
      <c r="C111" s="209"/>
      <c r="D111" s="184">
        <v>0.54166666666666696</v>
      </c>
      <c r="E111" s="220" t="str">
        <f>E149</f>
        <v>カッタリーズ</v>
      </c>
      <c r="F111" s="278"/>
      <c r="G111" s="274" t="s">
        <v>114</v>
      </c>
      <c r="H111" s="247"/>
      <c r="I111" s="227" t="str">
        <f>E156</f>
        <v>東春</v>
      </c>
      <c r="J111" s="228" t="str">
        <f>I109</f>
        <v>リベンジ</v>
      </c>
      <c r="K111" s="9"/>
      <c r="L111" s="9"/>
    </row>
    <row r="112" spans="1:12" ht="30" customHeight="1" thickBot="1">
      <c r="A112" s="259"/>
      <c r="B112" s="266"/>
      <c r="C112" s="232"/>
      <c r="D112" s="256"/>
      <c r="E112" s="232"/>
      <c r="F112" s="275"/>
      <c r="G112" s="270"/>
      <c r="H112" s="248"/>
      <c r="I112" s="236"/>
      <c r="J112" s="237"/>
      <c r="K112" s="9"/>
      <c r="L112" s="9"/>
    </row>
    <row r="113" spans="1:12" ht="30" customHeight="1" thickTop="1" thickBot="1">
      <c r="A113" s="20" t="s">
        <v>293</v>
      </c>
      <c r="B113" s="21" t="s">
        <v>107</v>
      </c>
      <c r="C113" s="22" t="s">
        <v>108</v>
      </c>
      <c r="D113" s="22" t="s">
        <v>109</v>
      </c>
      <c r="E113" s="13" t="s">
        <v>110</v>
      </c>
      <c r="F113" s="249"/>
      <c r="G113" s="249"/>
      <c r="H113" s="249"/>
      <c r="I113" s="14" t="s">
        <v>111</v>
      </c>
      <c r="J113" s="23" t="s">
        <v>41</v>
      </c>
      <c r="K113" s="9"/>
      <c r="L113" s="9"/>
    </row>
    <row r="114" spans="1:12" ht="30" customHeight="1">
      <c r="A114" s="257" t="s">
        <v>294</v>
      </c>
      <c r="B114" s="265">
        <v>44612</v>
      </c>
      <c r="C114" s="16" t="s">
        <v>113</v>
      </c>
      <c r="D114" s="329">
        <v>0.375</v>
      </c>
      <c r="E114" s="246" t="s">
        <v>283</v>
      </c>
      <c r="F114" s="292"/>
      <c r="G114" s="250" t="s">
        <v>114</v>
      </c>
      <c r="H114" s="289"/>
      <c r="I114" s="241" t="s">
        <v>284</v>
      </c>
      <c r="J114" s="242" t="s">
        <v>285</v>
      </c>
      <c r="K114" s="9"/>
      <c r="L114" s="9"/>
    </row>
    <row r="115" spans="1:12" ht="30" customHeight="1">
      <c r="A115" s="258"/>
      <c r="B115" s="209"/>
      <c r="C115" s="182" t="str">
        <f>J114</f>
        <v>ガヤックス</v>
      </c>
      <c r="D115" s="185"/>
      <c r="E115" s="308"/>
      <c r="F115" s="293"/>
      <c r="G115" s="291"/>
      <c r="H115" s="290"/>
      <c r="I115" s="288"/>
      <c r="J115" s="229"/>
      <c r="K115" s="9"/>
      <c r="L115" s="9"/>
    </row>
    <row r="116" spans="1:12" ht="30" customHeight="1">
      <c r="A116" s="258"/>
      <c r="B116" s="209"/>
      <c r="C116" s="209"/>
      <c r="D116" s="184">
        <v>0.41666666666666669</v>
      </c>
      <c r="E116" s="220" t="s">
        <v>285</v>
      </c>
      <c r="F116" s="294"/>
      <c r="G116" s="274" t="s">
        <v>114</v>
      </c>
      <c r="H116" s="311"/>
      <c r="I116" s="227" t="s">
        <v>286</v>
      </c>
      <c r="J116" s="228" t="s">
        <v>284</v>
      </c>
      <c r="K116" s="9"/>
      <c r="L116" s="9"/>
    </row>
    <row r="117" spans="1:12" ht="30" customHeight="1">
      <c r="A117" s="258"/>
      <c r="B117" s="209"/>
      <c r="C117" s="209"/>
      <c r="D117" s="185"/>
      <c r="E117" s="308"/>
      <c r="F117" s="293"/>
      <c r="G117" s="291"/>
      <c r="H117" s="290"/>
      <c r="I117" s="288"/>
      <c r="J117" s="229"/>
      <c r="K117" s="9"/>
      <c r="L117" s="9"/>
    </row>
    <row r="118" spans="1:12" ht="30" customHeight="1">
      <c r="A118" s="258"/>
      <c r="B118" s="182" t="s">
        <v>119</v>
      </c>
      <c r="C118" s="209"/>
      <c r="D118" s="184">
        <v>0.45833333333333331</v>
      </c>
      <c r="E118" s="220"/>
      <c r="F118" s="278"/>
      <c r="G118" s="274" t="s">
        <v>114</v>
      </c>
      <c r="H118" s="247"/>
      <c r="I118" s="227"/>
      <c r="J118" s="228">
        <f>E120</f>
        <v>0</v>
      </c>
      <c r="K118" s="9"/>
      <c r="L118" s="9"/>
    </row>
    <row r="119" spans="1:12" ht="30" customHeight="1">
      <c r="A119" s="258"/>
      <c r="B119" s="209"/>
      <c r="C119" s="17" t="s">
        <v>116</v>
      </c>
      <c r="D119" s="185"/>
      <c r="E119" s="187"/>
      <c r="F119" s="189"/>
      <c r="G119" s="191"/>
      <c r="H119" s="193"/>
      <c r="I119" s="195"/>
      <c r="J119" s="229"/>
      <c r="K119" s="9"/>
      <c r="L119" s="9"/>
    </row>
    <row r="120" spans="1:12" ht="30" customHeight="1">
      <c r="A120" s="258"/>
      <c r="B120" s="209"/>
      <c r="C120" s="182">
        <f>J122</f>
        <v>0</v>
      </c>
      <c r="D120" s="184">
        <v>0.5</v>
      </c>
      <c r="E120" s="220"/>
      <c r="F120" s="278"/>
      <c r="G120" s="274" t="s">
        <v>114</v>
      </c>
      <c r="H120" s="247"/>
      <c r="I120" s="227"/>
      <c r="J120" s="228">
        <f>E122</f>
        <v>0</v>
      </c>
      <c r="K120" s="9"/>
      <c r="L120" s="9"/>
    </row>
    <row r="121" spans="1:12" ht="30" customHeight="1">
      <c r="A121" s="258"/>
      <c r="B121" s="209"/>
      <c r="C121" s="209"/>
      <c r="D121" s="185"/>
      <c r="E121" s="187"/>
      <c r="F121" s="189"/>
      <c r="G121" s="191"/>
      <c r="H121" s="193"/>
      <c r="I121" s="195"/>
      <c r="J121" s="229"/>
      <c r="K121" s="9"/>
      <c r="L121" s="9"/>
    </row>
    <row r="122" spans="1:12" ht="30" customHeight="1">
      <c r="A122" s="258"/>
      <c r="B122" s="209"/>
      <c r="C122" s="209"/>
      <c r="D122" s="184">
        <v>0.54166666666666696</v>
      </c>
      <c r="E122" s="220"/>
      <c r="F122" s="278"/>
      <c r="G122" s="274" t="s">
        <v>114</v>
      </c>
      <c r="H122" s="247"/>
      <c r="I122" s="227"/>
      <c r="J122" s="228">
        <f>I120</f>
        <v>0</v>
      </c>
      <c r="K122" s="9"/>
      <c r="L122" s="9"/>
    </row>
    <row r="123" spans="1:12" ht="30" customHeight="1" thickBot="1">
      <c r="A123" s="259"/>
      <c r="B123" s="266"/>
      <c r="C123" s="232"/>
      <c r="D123" s="256"/>
      <c r="E123" s="232"/>
      <c r="F123" s="275"/>
      <c r="G123" s="270"/>
      <c r="H123" s="248"/>
      <c r="I123" s="236"/>
      <c r="J123" s="237"/>
      <c r="K123" s="9"/>
      <c r="L123" s="9"/>
    </row>
    <row r="124" spans="1:12" ht="30" customHeight="1" thickTop="1" thickBot="1">
      <c r="A124" s="20" t="s">
        <v>106</v>
      </c>
      <c r="B124" s="21" t="s">
        <v>107</v>
      </c>
      <c r="C124" s="22" t="s">
        <v>108</v>
      </c>
      <c r="D124" s="22" t="s">
        <v>109</v>
      </c>
      <c r="E124" s="13" t="s">
        <v>110</v>
      </c>
      <c r="F124" s="249"/>
      <c r="G124" s="249"/>
      <c r="H124" s="249"/>
      <c r="I124" s="14" t="s">
        <v>111</v>
      </c>
      <c r="J124" s="23" t="s">
        <v>41</v>
      </c>
      <c r="K124" s="9"/>
      <c r="L124" s="9"/>
    </row>
    <row r="125" spans="1:12" ht="30" customHeight="1">
      <c r="A125" s="320" t="s">
        <v>295</v>
      </c>
      <c r="B125" s="264">
        <v>44640</v>
      </c>
      <c r="C125" s="16" t="s">
        <v>113</v>
      </c>
      <c r="D125" s="329">
        <v>0.375</v>
      </c>
      <c r="E125" s="246" t="s">
        <v>285</v>
      </c>
      <c r="F125" s="292"/>
      <c r="G125" s="250" t="s">
        <v>114</v>
      </c>
      <c r="H125" s="289"/>
      <c r="I125" s="241" t="s">
        <v>287</v>
      </c>
      <c r="J125" s="242" t="str">
        <f>E127</f>
        <v>KDW</v>
      </c>
      <c r="K125" s="9"/>
      <c r="L125" s="9"/>
    </row>
    <row r="126" spans="1:12" ht="30" customHeight="1">
      <c r="A126" s="321"/>
      <c r="B126" s="218"/>
      <c r="C126" s="182" t="str">
        <f>J125</f>
        <v>KDW</v>
      </c>
      <c r="D126" s="185"/>
      <c r="E126" s="308"/>
      <c r="F126" s="293"/>
      <c r="G126" s="291"/>
      <c r="H126" s="290"/>
      <c r="I126" s="288"/>
      <c r="J126" s="302"/>
      <c r="K126" s="9"/>
      <c r="L126" s="9"/>
    </row>
    <row r="127" spans="1:12" ht="30" customHeight="1">
      <c r="A127" s="321"/>
      <c r="B127" s="218"/>
      <c r="C127" s="182"/>
      <c r="D127" s="184">
        <v>0.41666666666666669</v>
      </c>
      <c r="E127" s="220" t="s">
        <v>283</v>
      </c>
      <c r="F127" s="294"/>
      <c r="G127" s="274" t="s">
        <v>114</v>
      </c>
      <c r="H127" s="311"/>
      <c r="I127" s="227" t="s">
        <v>288</v>
      </c>
      <c r="J127" s="228" t="str">
        <f>E129</f>
        <v>レッドジョーカーズ</v>
      </c>
      <c r="K127" s="9"/>
      <c r="L127" s="9"/>
    </row>
    <row r="128" spans="1:12" ht="30" customHeight="1">
      <c r="A128" s="321"/>
      <c r="B128" s="218"/>
      <c r="C128" s="182"/>
      <c r="D128" s="185"/>
      <c r="E128" s="308"/>
      <c r="F128" s="293"/>
      <c r="G128" s="291"/>
      <c r="H128" s="290"/>
      <c r="I128" s="288"/>
      <c r="J128" s="302"/>
      <c r="K128" s="9"/>
      <c r="L128" s="9"/>
    </row>
    <row r="129" spans="1:12" ht="30" customHeight="1">
      <c r="A129" s="321"/>
      <c r="B129" s="217" t="s">
        <v>115</v>
      </c>
      <c r="C129" s="182"/>
      <c r="D129" s="184">
        <v>0.45833333333333331</v>
      </c>
      <c r="E129" s="220" t="s">
        <v>289</v>
      </c>
      <c r="F129" s="294"/>
      <c r="G129" s="274" t="s">
        <v>114</v>
      </c>
      <c r="H129" s="311"/>
      <c r="I129" s="227" t="s">
        <v>286</v>
      </c>
      <c r="J129" s="228" t="str">
        <f>E131</f>
        <v>東春</v>
      </c>
      <c r="K129" s="9"/>
      <c r="L129" s="9"/>
    </row>
    <row r="130" spans="1:12" ht="30" customHeight="1">
      <c r="A130" s="321"/>
      <c r="B130" s="218"/>
      <c r="C130" s="17" t="s">
        <v>116</v>
      </c>
      <c r="D130" s="185"/>
      <c r="E130" s="308"/>
      <c r="F130" s="293"/>
      <c r="G130" s="291"/>
      <c r="H130" s="290"/>
      <c r="I130" s="288"/>
      <c r="J130" s="302"/>
      <c r="K130" s="9"/>
      <c r="L130" s="9"/>
    </row>
    <row r="131" spans="1:12" ht="30" customHeight="1">
      <c r="A131" s="321"/>
      <c r="B131" s="218"/>
      <c r="C131" s="182" t="str">
        <f>J133</f>
        <v>Around 40</v>
      </c>
      <c r="D131" s="184">
        <v>0.5</v>
      </c>
      <c r="E131" s="220" t="s">
        <v>284</v>
      </c>
      <c r="F131" s="294"/>
      <c r="G131" s="274" t="s">
        <v>114</v>
      </c>
      <c r="H131" s="311"/>
      <c r="I131" s="227" t="s">
        <v>290</v>
      </c>
      <c r="J131" s="228" t="str">
        <f>E133</f>
        <v>カッタリーズ</v>
      </c>
      <c r="K131" s="9"/>
      <c r="L131" s="9"/>
    </row>
    <row r="132" spans="1:12" ht="30" customHeight="1">
      <c r="A132" s="321"/>
      <c r="B132" s="218"/>
      <c r="C132" s="182"/>
      <c r="D132" s="185"/>
      <c r="E132" s="308"/>
      <c r="F132" s="293"/>
      <c r="G132" s="291"/>
      <c r="H132" s="290"/>
      <c r="I132" s="288"/>
      <c r="J132" s="302"/>
      <c r="K132" s="9"/>
      <c r="L132" s="9"/>
    </row>
    <row r="133" spans="1:12" ht="30" customHeight="1">
      <c r="A133" s="321"/>
      <c r="B133" s="218"/>
      <c r="C133" s="182"/>
      <c r="D133" s="184">
        <v>0.54166666666666696</v>
      </c>
      <c r="E133" s="220" t="s">
        <v>291</v>
      </c>
      <c r="F133" s="294"/>
      <c r="G133" s="274" t="s">
        <v>114</v>
      </c>
      <c r="H133" s="311"/>
      <c r="I133" s="227" t="s">
        <v>292</v>
      </c>
      <c r="J133" s="228" t="str">
        <f>I131</f>
        <v>Around 40</v>
      </c>
      <c r="K133" s="9"/>
      <c r="L133" s="9"/>
    </row>
    <row r="134" spans="1:12" ht="30" customHeight="1" thickBot="1">
      <c r="A134" s="321"/>
      <c r="B134" s="218"/>
      <c r="C134" s="182"/>
      <c r="D134" s="331"/>
      <c r="E134" s="309"/>
      <c r="F134" s="322"/>
      <c r="G134" s="313"/>
      <c r="H134" s="312"/>
      <c r="I134" s="305"/>
      <c r="J134" s="301"/>
      <c r="K134" s="9"/>
      <c r="L134" s="9"/>
    </row>
    <row r="135" spans="1:12" s="163" customFormat="1" ht="30" customHeight="1" thickTop="1" thickBot="1">
      <c r="A135" s="167" t="s">
        <v>106</v>
      </c>
      <c r="B135" s="168" t="s">
        <v>107</v>
      </c>
      <c r="C135" s="169" t="s">
        <v>108</v>
      </c>
      <c r="D135" s="169" t="s">
        <v>109</v>
      </c>
      <c r="E135" s="170" t="s">
        <v>110</v>
      </c>
      <c r="F135" s="181"/>
      <c r="G135" s="181"/>
      <c r="H135" s="181"/>
      <c r="I135" s="171" t="s">
        <v>111</v>
      </c>
      <c r="J135" s="172" t="s">
        <v>41</v>
      </c>
      <c r="K135" s="9"/>
      <c r="L135" s="9"/>
    </row>
    <row r="136" spans="1:12" s="163" customFormat="1" ht="34.5" customHeight="1">
      <c r="A136" s="205" t="s">
        <v>297</v>
      </c>
      <c r="B136" s="208">
        <v>44647</v>
      </c>
      <c r="C136" s="166" t="s">
        <v>113</v>
      </c>
      <c r="D136" s="210">
        <v>0.375</v>
      </c>
      <c r="E136" s="211" t="s">
        <v>289</v>
      </c>
      <c r="F136" s="212"/>
      <c r="G136" s="213" t="s">
        <v>114</v>
      </c>
      <c r="H136" s="214"/>
      <c r="I136" s="215" t="s">
        <v>291</v>
      </c>
      <c r="J136" s="216" t="s">
        <v>290</v>
      </c>
      <c r="K136" s="9"/>
      <c r="L136" s="9"/>
    </row>
    <row r="137" spans="1:12" s="163" customFormat="1" ht="34.5" customHeight="1">
      <c r="A137" s="206"/>
      <c r="B137" s="209"/>
      <c r="C137" s="182" t="s">
        <v>290</v>
      </c>
      <c r="D137" s="185"/>
      <c r="E137" s="187"/>
      <c r="F137" s="189"/>
      <c r="G137" s="191"/>
      <c r="H137" s="193"/>
      <c r="I137" s="195"/>
      <c r="J137" s="197"/>
      <c r="K137" s="9"/>
      <c r="L137" s="9"/>
    </row>
    <row r="138" spans="1:12" s="163" customFormat="1" ht="34.5" customHeight="1">
      <c r="A138" s="206"/>
      <c r="B138" s="209"/>
      <c r="C138" s="182"/>
      <c r="D138" s="184">
        <v>0.41666666666666669</v>
      </c>
      <c r="E138" s="186" t="s">
        <v>290</v>
      </c>
      <c r="F138" s="188"/>
      <c r="G138" s="190" t="s">
        <v>114</v>
      </c>
      <c r="H138" s="192"/>
      <c r="I138" s="194" t="s">
        <v>288</v>
      </c>
      <c r="J138" s="196" t="s">
        <v>284</v>
      </c>
      <c r="K138" s="9"/>
      <c r="L138" s="9"/>
    </row>
    <row r="139" spans="1:12" s="163" customFormat="1" ht="34.5" customHeight="1">
      <c r="A139" s="206"/>
      <c r="B139" s="209"/>
      <c r="C139" s="182"/>
      <c r="D139" s="185"/>
      <c r="E139" s="187"/>
      <c r="F139" s="189"/>
      <c r="G139" s="191"/>
      <c r="H139" s="193"/>
      <c r="I139" s="195"/>
      <c r="J139" s="197"/>
      <c r="K139" s="9"/>
      <c r="L139" s="9"/>
    </row>
    <row r="140" spans="1:12" s="163" customFormat="1" ht="34.5" customHeight="1">
      <c r="A140" s="206"/>
      <c r="B140" s="217" t="s">
        <v>115</v>
      </c>
      <c r="C140" s="182"/>
      <c r="D140" s="184">
        <v>0.45833333333333331</v>
      </c>
      <c r="E140" s="186" t="s">
        <v>284</v>
      </c>
      <c r="F140" s="188"/>
      <c r="G140" s="190" t="s">
        <v>114</v>
      </c>
      <c r="H140" s="192"/>
      <c r="I140" s="194" t="s">
        <v>285</v>
      </c>
      <c r="J140" s="196" t="s">
        <v>286</v>
      </c>
      <c r="K140" s="9"/>
      <c r="L140" s="9"/>
    </row>
    <row r="141" spans="1:12" s="163" customFormat="1" ht="34.5" customHeight="1">
      <c r="A141" s="206"/>
      <c r="B141" s="218"/>
      <c r="C141" s="17" t="s">
        <v>116</v>
      </c>
      <c r="D141" s="185"/>
      <c r="E141" s="187"/>
      <c r="F141" s="189"/>
      <c r="G141" s="191"/>
      <c r="H141" s="193"/>
      <c r="I141" s="195"/>
      <c r="J141" s="197"/>
      <c r="K141" s="9"/>
      <c r="L141" s="9"/>
    </row>
    <row r="142" spans="1:12" s="163" customFormat="1" ht="34.5" customHeight="1">
      <c r="A142" s="206"/>
      <c r="B142" s="218"/>
      <c r="C142" s="182" t="s">
        <v>287</v>
      </c>
      <c r="D142" s="184">
        <v>0.5</v>
      </c>
      <c r="E142" s="186" t="s">
        <v>286</v>
      </c>
      <c r="F142" s="188"/>
      <c r="G142" s="190" t="s">
        <v>114</v>
      </c>
      <c r="H142" s="192"/>
      <c r="I142" s="194" t="s">
        <v>287</v>
      </c>
      <c r="J142" s="196" t="s">
        <v>283</v>
      </c>
      <c r="K142" s="9"/>
      <c r="L142" s="9"/>
    </row>
    <row r="143" spans="1:12" s="163" customFormat="1" ht="34.5" customHeight="1">
      <c r="A143" s="206"/>
      <c r="B143" s="218"/>
      <c r="C143" s="182"/>
      <c r="D143" s="185"/>
      <c r="E143" s="187"/>
      <c r="F143" s="189"/>
      <c r="G143" s="191"/>
      <c r="H143" s="193"/>
      <c r="I143" s="195"/>
      <c r="J143" s="197"/>
      <c r="K143" s="9"/>
      <c r="L143" s="9"/>
    </row>
    <row r="144" spans="1:12" s="163" customFormat="1" ht="34.5" customHeight="1">
      <c r="A144" s="206"/>
      <c r="B144" s="218"/>
      <c r="C144" s="182"/>
      <c r="D144" s="184">
        <v>0.54166666666666696</v>
      </c>
      <c r="E144" s="186" t="s">
        <v>283</v>
      </c>
      <c r="F144" s="188"/>
      <c r="G144" s="190" t="s">
        <v>114</v>
      </c>
      <c r="H144" s="192"/>
      <c r="I144" s="194" t="s">
        <v>292</v>
      </c>
      <c r="J144" s="196" t="s">
        <v>287</v>
      </c>
      <c r="K144" s="9"/>
      <c r="L144" s="9"/>
    </row>
    <row r="145" spans="1:12" s="163" customFormat="1" ht="34.5" customHeight="1" thickBot="1">
      <c r="A145" s="207"/>
      <c r="B145" s="219"/>
      <c r="C145" s="183"/>
      <c r="D145" s="198"/>
      <c r="E145" s="199"/>
      <c r="F145" s="200"/>
      <c r="G145" s="201"/>
      <c r="H145" s="202"/>
      <c r="I145" s="203"/>
      <c r="J145" s="204"/>
      <c r="K145" s="9"/>
      <c r="L145" s="9"/>
    </row>
    <row r="146" spans="1:12" ht="22.5" customHeight="1" thickTop="1" thickBot="1">
      <c r="A146" s="159"/>
      <c r="B146" s="159"/>
      <c r="C146" s="159"/>
      <c r="D146" s="159"/>
      <c r="E146" s="159"/>
      <c r="F146" s="159"/>
      <c r="G146" s="159"/>
      <c r="H146" s="159"/>
      <c r="K146" s="9"/>
      <c r="L146" s="9"/>
    </row>
    <row r="147" spans="1:12" ht="21" customHeight="1">
      <c r="A147" s="9"/>
      <c r="B147" s="9"/>
      <c r="C147" s="9"/>
      <c r="D147" s="24" t="s">
        <v>128</v>
      </c>
      <c r="E147" s="317" t="s">
        <v>129</v>
      </c>
      <c r="F147" s="318"/>
      <c r="G147" s="319"/>
      <c r="H147" s="9"/>
      <c r="I147" s="306" t="s">
        <v>127</v>
      </c>
      <c r="J147" s="307"/>
      <c r="K147" s="9"/>
      <c r="L147" s="9"/>
    </row>
    <row r="148" spans="1:12" ht="21" customHeight="1">
      <c r="A148" s="9"/>
      <c r="B148" s="9"/>
      <c r="C148" s="9"/>
      <c r="D148" s="25" t="s">
        <v>132</v>
      </c>
      <c r="E148" s="285" t="s">
        <v>133</v>
      </c>
      <c r="F148" s="286"/>
      <c r="G148" s="287"/>
      <c r="H148" s="9"/>
      <c r="I148" s="164" t="s">
        <v>130</v>
      </c>
      <c r="J148" s="165" t="s">
        <v>131</v>
      </c>
      <c r="K148" s="9"/>
      <c r="L148" s="9"/>
    </row>
    <row r="149" spans="1:12" ht="21" customHeight="1">
      <c r="A149" s="9"/>
      <c r="B149" s="9"/>
      <c r="C149" s="9"/>
      <c r="D149" s="25" t="s">
        <v>135</v>
      </c>
      <c r="E149" s="285" t="s">
        <v>136</v>
      </c>
      <c r="F149" s="286"/>
      <c r="G149" s="287"/>
      <c r="H149" s="9"/>
      <c r="I149" s="164" t="s">
        <v>134</v>
      </c>
      <c r="J149" s="165" t="s">
        <v>131</v>
      </c>
      <c r="K149" s="9"/>
      <c r="L149" s="9"/>
    </row>
    <row r="150" spans="1:12" ht="21" customHeight="1">
      <c r="A150" s="9"/>
      <c r="B150" s="9"/>
      <c r="C150" s="9"/>
      <c r="D150" s="25" t="s">
        <v>137</v>
      </c>
      <c r="E150" s="285" t="s">
        <v>138</v>
      </c>
      <c r="F150" s="286"/>
      <c r="G150" s="287"/>
      <c r="H150" s="9"/>
      <c r="I150" s="9"/>
      <c r="J150" s="9"/>
      <c r="K150" s="9"/>
      <c r="L150" s="9"/>
    </row>
    <row r="151" spans="1:12" ht="21.75" customHeight="1" thickBot="1">
      <c r="A151" s="9"/>
      <c r="B151" s="9"/>
      <c r="C151" s="9"/>
      <c r="D151" s="25" t="s">
        <v>139</v>
      </c>
      <c r="E151" s="285" t="s">
        <v>140</v>
      </c>
      <c r="F151" s="286"/>
      <c r="G151" s="287"/>
      <c r="H151" s="9"/>
      <c r="I151" s="150"/>
      <c r="J151" s="150"/>
      <c r="K151" s="9"/>
      <c r="L151" s="9"/>
    </row>
    <row r="152" spans="1:12" ht="21" customHeight="1">
      <c r="A152" s="9"/>
      <c r="B152" s="9"/>
      <c r="C152" s="9"/>
      <c r="D152" s="25" t="s">
        <v>141</v>
      </c>
      <c r="E152" s="285" t="s">
        <v>142</v>
      </c>
      <c r="F152" s="286"/>
      <c r="G152" s="287"/>
      <c r="H152" s="9"/>
      <c r="I152" s="303" t="s">
        <v>143</v>
      </c>
      <c r="J152" s="297"/>
      <c r="K152" s="9"/>
      <c r="L152" s="9"/>
    </row>
    <row r="153" spans="1:12" ht="21" customHeight="1">
      <c r="A153" s="9"/>
      <c r="B153" s="9"/>
      <c r="C153" s="9"/>
      <c r="D153" s="25" t="s">
        <v>144</v>
      </c>
      <c r="E153" s="285" t="s">
        <v>145</v>
      </c>
      <c r="F153" s="286"/>
      <c r="G153" s="287"/>
      <c r="H153" s="9"/>
      <c r="I153" s="304"/>
      <c r="J153" s="298"/>
      <c r="K153" s="9"/>
      <c r="L153" s="9"/>
    </row>
    <row r="154" spans="1:12" ht="21" customHeight="1">
      <c r="A154" s="9"/>
      <c r="B154" s="9"/>
      <c r="C154" s="9"/>
      <c r="D154" s="25" t="s">
        <v>146</v>
      </c>
      <c r="E154" s="285" t="s">
        <v>147</v>
      </c>
      <c r="F154" s="286"/>
      <c r="G154" s="287"/>
      <c r="H154" s="9"/>
      <c r="I154" s="295" t="s">
        <v>148</v>
      </c>
      <c r="J154" s="299"/>
      <c r="K154" s="9"/>
      <c r="L154" s="9"/>
    </row>
    <row r="155" spans="1:12" ht="21" customHeight="1">
      <c r="A155" s="9"/>
      <c r="B155" s="9"/>
      <c r="C155" s="9"/>
      <c r="D155" s="25" t="s">
        <v>149</v>
      </c>
      <c r="E155" s="285" t="s">
        <v>150</v>
      </c>
      <c r="F155" s="286"/>
      <c r="G155" s="287"/>
      <c r="H155" s="9"/>
      <c r="I155" s="304"/>
      <c r="J155" s="298"/>
      <c r="K155" s="9"/>
      <c r="L155" s="9"/>
    </row>
    <row r="156" spans="1:12" ht="21.75" customHeight="1" thickBot="1">
      <c r="A156" s="9"/>
      <c r="B156" s="9"/>
      <c r="C156" s="9"/>
      <c r="D156" s="26" t="s">
        <v>151</v>
      </c>
      <c r="E156" s="314" t="s">
        <v>152</v>
      </c>
      <c r="F156" s="315"/>
      <c r="G156" s="316"/>
      <c r="H156" s="9"/>
      <c r="I156" s="295" t="s">
        <v>153</v>
      </c>
      <c r="J156" s="299"/>
      <c r="K156" s="9"/>
      <c r="L156" s="9"/>
    </row>
    <row r="157" spans="1:12" ht="21.75" customHeight="1" thickBot="1">
      <c r="A157" s="9"/>
      <c r="B157" s="9"/>
      <c r="C157" s="9"/>
      <c r="D157" s="9"/>
      <c r="E157" s="9"/>
      <c r="F157" s="9"/>
      <c r="G157" s="9"/>
      <c r="H157" s="9"/>
      <c r="I157" s="296"/>
      <c r="J157" s="300"/>
      <c r="K157" s="9"/>
      <c r="L157" s="9"/>
    </row>
    <row r="158" spans="1:12" ht="21" customHeight="1">
      <c r="A158" s="9"/>
      <c r="B158" s="9"/>
      <c r="C158" s="9"/>
      <c r="D158" s="9"/>
      <c r="E158" s="310"/>
      <c r="F158" s="174"/>
      <c r="G158" s="174"/>
      <c r="H158" s="9"/>
      <c r="I158" s="9"/>
      <c r="J158" s="9"/>
      <c r="K158" s="9"/>
      <c r="L158" s="9"/>
    </row>
  </sheetData>
  <mergeCells count="552">
    <mergeCell ref="G116:G117"/>
    <mergeCell ref="H116:H117"/>
    <mergeCell ref="G111:G112"/>
    <mergeCell ref="J103:J104"/>
    <mergeCell ref="I103:I104"/>
    <mergeCell ref="D118:D119"/>
    <mergeCell ref="D120:D121"/>
    <mergeCell ref="D122:D123"/>
    <mergeCell ref="D125:D126"/>
    <mergeCell ref="D127:D128"/>
    <mergeCell ref="D129:D130"/>
    <mergeCell ref="D131:D132"/>
    <mergeCell ref="D133:D134"/>
    <mergeCell ref="D98:D99"/>
    <mergeCell ref="D100:D101"/>
    <mergeCell ref="D103:D104"/>
    <mergeCell ref="D105:D106"/>
    <mergeCell ref="D107:D108"/>
    <mergeCell ref="D109:D110"/>
    <mergeCell ref="D111:D112"/>
    <mergeCell ref="D114:D115"/>
    <mergeCell ref="D116:D117"/>
    <mergeCell ref="D67:D68"/>
    <mergeCell ref="D81:D82"/>
    <mergeCell ref="D83:D84"/>
    <mergeCell ref="D85:D86"/>
    <mergeCell ref="D87:D88"/>
    <mergeCell ref="D89:D90"/>
    <mergeCell ref="D92:D93"/>
    <mergeCell ref="D94:D95"/>
    <mergeCell ref="D96:D97"/>
    <mergeCell ref="D70:D71"/>
    <mergeCell ref="D76:D77"/>
    <mergeCell ref="D48:D49"/>
    <mergeCell ref="D50:D51"/>
    <mergeCell ref="D52:D53"/>
    <mergeCell ref="D54:D55"/>
    <mergeCell ref="D56:D57"/>
    <mergeCell ref="D59:D60"/>
    <mergeCell ref="D61:D62"/>
    <mergeCell ref="D63:D64"/>
    <mergeCell ref="D65:D66"/>
    <mergeCell ref="D26:D27"/>
    <mergeCell ref="D28:D29"/>
    <mergeCell ref="D30:D31"/>
    <mergeCell ref="D32:D33"/>
    <mergeCell ref="D34:D35"/>
    <mergeCell ref="D37:D38"/>
    <mergeCell ref="D39:D40"/>
    <mergeCell ref="D41:D42"/>
    <mergeCell ref="D43:D44"/>
    <mergeCell ref="D4:D5"/>
    <mergeCell ref="D6:D7"/>
    <mergeCell ref="D12:D13"/>
    <mergeCell ref="D10:D11"/>
    <mergeCell ref="D8:D9"/>
    <mergeCell ref="D23:D24"/>
    <mergeCell ref="D21:D22"/>
    <mergeCell ref="D19:D20"/>
    <mergeCell ref="D17:D18"/>
    <mergeCell ref="D15:D16"/>
    <mergeCell ref="I6:I7"/>
    <mergeCell ref="F3:H3"/>
    <mergeCell ref="F17:F18"/>
    <mergeCell ref="I12:I13"/>
    <mergeCell ref="H4:H5"/>
    <mergeCell ref="I15:I16"/>
    <mergeCell ref="I4:I5"/>
    <mergeCell ref="F4:F5"/>
    <mergeCell ref="G4:G5"/>
    <mergeCell ref="G17:G18"/>
    <mergeCell ref="H12:H13"/>
    <mergeCell ref="F14:H14"/>
    <mergeCell ref="G12:G13"/>
    <mergeCell ref="F12:F13"/>
    <mergeCell ref="G15:G16"/>
    <mergeCell ref="F15:F16"/>
    <mergeCell ref="I10:I11"/>
    <mergeCell ref="A1:J1"/>
    <mergeCell ref="B19:B24"/>
    <mergeCell ref="C21:C24"/>
    <mergeCell ref="A15:A24"/>
    <mergeCell ref="B15:B18"/>
    <mergeCell ref="C16:C19"/>
    <mergeCell ref="E15:E16"/>
    <mergeCell ref="E12:E13"/>
    <mergeCell ref="E23:E24"/>
    <mergeCell ref="F8:F9"/>
    <mergeCell ref="F10:F11"/>
    <mergeCell ref="H8:H9"/>
    <mergeCell ref="H10:H11"/>
    <mergeCell ref="J8:J9"/>
    <mergeCell ref="J10:J11"/>
    <mergeCell ref="J12:J13"/>
    <mergeCell ref="B8:B13"/>
    <mergeCell ref="I8:I9"/>
    <mergeCell ref="G6:G7"/>
    <mergeCell ref="G10:G11"/>
    <mergeCell ref="C5:C8"/>
    <mergeCell ref="C10:C13"/>
    <mergeCell ref="H17:H18"/>
    <mergeCell ref="H15:H16"/>
    <mergeCell ref="A4:A13"/>
    <mergeCell ref="J21:J22"/>
    <mergeCell ref="J23:J24"/>
    <mergeCell ref="J17:J18"/>
    <mergeCell ref="I17:I18"/>
    <mergeCell ref="J19:J20"/>
    <mergeCell ref="G21:G22"/>
    <mergeCell ref="J15:J16"/>
    <mergeCell ref="H30:H31"/>
    <mergeCell ref="I30:I31"/>
    <mergeCell ref="B26:B29"/>
    <mergeCell ref="J26:J27"/>
    <mergeCell ref="E19:E20"/>
    <mergeCell ref="E17:E18"/>
    <mergeCell ref="E10:E11"/>
    <mergeCell ref="J4:J5"/>
    <mergeCell ref="J6:J7"/>
    <mergeCell ref="E6:E7"/>
    <mergeCell ref="E8:E9"/>
    <mergeCell ref="B4:B7"/>
    <mergeCell ref="E4:E5"/>
    <mergeCell ref="G8:G9"/>
    <mergeCell ref="H6:H7"/>
    <mergeCell ref="F6:F7"/>
    <mergeCell ref="E21:E22"/>
    <mergeCell ref="G23:G24"/>
    <mergeCell ref="F25:H25"/>
    <mergeCell ref="F23:F24"/>
    <mergeCell ref="I19:I20"/>
    <mergeCell ref="F19:F20"/>
    <mergeCell ref="H28:H29"/>
    <mergeCell ref="I28:I29"/>
    <mergeCell ref="H26:H27"/>
    <mergeCell ref="F26:F27"/>
    <mergeCell ref="F28:F29"/>
    <mergeCell ref="G28:G29"/>
    <mergeCell ref="F21:F22"/>
    <mergeCell ref="H23:H24"/>
    <mergeCell ref="I21:I22"/>
    <mergeCell ref="I23:I24"/>
    <mergeCell ref="H21:H22"/>
    <mergeCell ref="I26:I27"/>
    <mergeCell ref="G26:G27"/>
    <mergeCell ref="E28:E29"/>
    <mergeCell ref="E26:E27"/>
    <mergeCell ref="H19:H20"/>
    <mergeCell ref="G19:G20"/>
    <mergeCell ref="B41:B46"/>
    <mergeCell ref="B48:B51"/>
    <mergeCell ref="B30:B35"/>
    <mergeCell ref="H52:H53"/>
    <mergeCell ref="H50:H51"/>
    <mergeCell ref="I50:I51"/>
    <mergeCell ref="I52:I53"/>
    <mergeCell ref="F54:F55"/>
    <mergeCell ref="C54:C57"/>
    <mergeCell ref="B52:B57"/>
    <mergeCell ref="G52:G53"/>
    <mergeCell ref="G39:G40"/>
    <mergeCell ref="G50:G51"/>
    <mergeCell ref="G43:G44"/>
    <mergeCell ref="G48:G49"/>
    <mergeCell ref="E43:E44"/>
    <mergeCell ref="H32:H33"/>
    <mergeCell ref="G34:G35"/>
    <mergeCell ref="E30:E31"/>
    <mergeCell ref="E32:E33"/>
    <mergeCell ref="E56:E57"/>
    <mergeCell ref="E54:E55"/>
    <mergeCell ref="I54:I55"/>
    <mergeCell ref="I48:I49"/>
    <mergeCell ref="A37:A46"/>
    <mergeCell ref="B37:B40"/>
    <mergeCell ref="C27:C30"/>
    <mergeCell ref="A26:A35"/>
    <mergeCell ref="C49:C52"/>
    <mergeCell ref="E94:E95"/>
    <mergeCell ref="E96:E97"/>
    <mergeCell ref="F92:F93"/>
    <mergeCell ref="F89:F90"/>
    <mergeCell ref="F96:F97"/>
    <mergeCell ref="F94:F95"/>
    <mergeCell ref="F87:F88"/>
    <mergeCell ref="F30:F31"/>
    <mergeCell ref="F52:F53"/>
    <mergeCell ref="F48:F49"/>
    <mergeCell ref="F50:F51"/>
    <mergeCell ref="B96:B101"/>
    <mergeCell ref="E81:E82"/>
    <mergeCell ref="E67:E68"/>
    <mergeCell ref="E87:E88"/>
    <mergeCell ref="E89:E90"/>
    <mergeCell ref="E63:E64"/>
    <mergeCell ref="E65:E66"/>
    <mergeCell ref="F39:F40"/>
    <mergeCell ref="I34:I35"/>
    <mergeCell ref="I39:I40"/>
    <mergeCell ref="I37:I38"/>
    <mergeCell ref="I32:I33"/>
    <mergeCell ref="J39:J40"/>
    <mergeCell ref="F32:F33"/>
    <mergeCell ref="F34:F35"/>
    <mergeCell ref="H43:H44"/>
    <mergeCell ref="H45:H46"/>
    <mergeCell ref="H37:H38"/>
    <mergeCell ref="I41:I42"/>
    <mergeCell ref="H41:H42"/>
    <mergeCell ref="J45:J46"/>
    <mergeCell ref="F43:F44"/>
    <mergeCell ref="F41:F42"/>
    <mergeCell ref="G45:G46"/>
    <mergeCell ref="F45:F46"/>
    <mergeCell ref="I45:I46"/>
    <mergeCell ref="I43:I44"/>
    <mergeCell ref="J89:J90"/>
    <mergeCell ref="I83:I84"/>
    <mergeCell ref="J83:J84"/>
    <mergeCell ref="G83:G84"/>
    <mergeCell ref="J65:J66"/>
    <mergeCell ref="I67:I68"/>
    <mergeCell ref="H81:H82"/>
    <mergeCell ref="H83:H84"/>
    <mergeCell ref="J81:J82"/>
    <mergeCell ref="A125:A134"/>
    <mergeCell ref="B125:B128"/>
    <mergeCell ref="B129:B134"/>
    <mergeCell ref="A114:A123"/>
    <mergeCell ref="A103:A112"/>
    <mergeCell ref="B107:B112"/>
    <mergeCell ref="B114:B117"/>
    <mergeCell ref="F133:F134"/>
    <mergeCell ref="F131:F132"/>
    <mergeCell ref="C126:C129"/>
    <mergeCell ref="E111:E112"/>
    <mergeCell ref="C104:C107"/>
    <mergeCell ref="F120:F121"/>
    <mergeCell ref="F118:F119"/>
    <mergeCell ref="E122:E123"/>
    <mergeCell ref="F122:F123"/>
    <mergeCell ref="E120:E121"/>
    <mergeCell ref="E118:E119"/>
    <mergeCell ref="F129:F130"/>
    <mergeCell ref="F111:F112"/>
    <mergeCell ref="E107:E108"/>
    <mergeCell ref="C131:C134"/>
    <mergeCell ref="C115:C118"/>
    <mergeCell ref="E116:E117"/>
    <mergeCell ref="C120:C123"/>
    <mergeCell ref="E131:E132"/>
    <mergeCell ref="E133:E134"/>
    <mergeCell ref="F114:F115"/>
    <mergeCell ref="F113:H113"/>
    <mergeCell ref="E158:G158"/>
    <mergeCell ref="G122:G123"/>
    <mergeCell ref="G120:G121"/>
    <mergeCell ref="G118:G119"/>
    <mergeCell ref="G114:G115"/>
    <mergeCell ref="H133:H134"/>
    <mergeCell ref="G133:G134"/>
    <mergeCell ref="H129:H130"/>
    <mergeCell ref="H127:H128"/>
    <mergeCell ref="H125:H126"/>
    <mergeCell ref="H131:H132"/>
    <mergeCell ref="H118:H119"/>
    <mergeCell ref="H122:H123"/>
    <mergeCell ref="H120:H121"/>
    <mergeCell ref="E156:G156"/>
    <mergeCell ref="E153:G153"/>
    <mergeCell ref="E151:G151"/>
    <mergeCell ref="E152:G152"/>
    <mergeCell ref="E147:G147"/>
    <mergeCell ref="B103:B106"/>
    <mergeCell ref="J107:J108"/>
    <mergeCell ref="J109:J110"/>
    <mergeCell ref="J105:J106"/>
    <mergeCell ref="J125:J126"/>
    <mergeCell ref="J129:J130"/>
    <mergeCell ref="J127:J128"/>
    <mergeCell ref="J122:J123"/>
    <mergeCell ref="J116:J117"/>
    <mergeCell ref="J114:J115"/>
    <mergeCell ref="J111:J112"/>
    <mergeCell ref="E125:E126"/>
    <mergeCell ref="E127:E128"/>
    <mergeCell ref="H105:H106"/>
    <mergeCell ref="H103:H104"/>
    <mergeCell ref="E105:E106"/>
    <mergeCell ref="E103:E104"/>
    <mergeCell ref="F127:F128"/>
    <mergeCell ref="G127:G128"/>
    <mergeCell ref="E129:E130"/>
    <mergeCell ref="E114:E115"/>
    <mergeCell ref="C109:C112"/>
    <mergeCell ref="B118:B123"/>
    <mergeCell ref="G129:G130"/>
    <mergeCell ref="I156:I157"/>
    <mergeCell ref="J152:J153"/>
    <mergeCell ref="J154:J155"/>
    <mergeCell ref="J156:J157"/>
    <mergeCell ref="J118:J119"/>
    <mergeCell ref="J120:J121"/>
    <mergeCell ref="J133:J134"/>
    <mergeCell ref="J131:J132"/>
    <mergeCell ref="I118:I119"/>
    <mergeCell ref="I127:I128"/>
    <mergeCell ref="I152:I153"/>
    <mergeCell ref="I154:I155"/>
    <mergeCell ref="I129:I130"/>
    <mergeCell ref="I131:I132"/>
    <mergeCell ref="I133:I134"/>
    <mergeCell ref="I122:I123"/>
    <mergeCell ref="I125:I126"/>
    <mergeCell ref="I120:I121"/>
    <mergeCell ref="J140:J141"/>
    <mergeCell ref="I147:J147"/>
    <mergeCell ref="E149:G149"/>
    <mergeCell ref="E155:G155"/>
    <mergeCell ref="G131:G132"/>
    <mergeCell ref="F125:F126"/>
    <mergeCell ref="G125:G126"/>
    <mergeCell ref="F124:H124"/>
    <mergeCell ref="E148:G148"/>
    <mergeCell ref="J98:J99"/>
    <mergeCell ref="J96:J97"/>
    <mergeCell ref="F100:F101"/>
    <mergeCell ref="F102:H102"/>
    <mergeCell ref="G103:G104"/>
    <mergeCell ref="G105:G106"/>
    <mergeCell ref="F116:F117"/>
    <mergeCell ref="F107:F108"/>
    <mergeCell ref="F109:F110"/>
    <mergeCell ref="G109:G110"/>
    <mergeCell ref="H109:H110"/>
    <mergeCell ref="F105:F106"/>
    <mergeCell ref="G98:G99"/>
    <mergeCell ref="G96:G97"/>
    <mergeCell ref="H96:H97"/>
    <mergeCell ref="G100:G101"/>
    <mergeCell ref="J100:J101"/>
    <mergeCell ref="J28:J29"/>
    <mergeCell ref="J37:J38"/>
    <mergeCell ref="J30:J31"/>
    <mergeCell ref="J54:J55"/>
    <mergeCell ref="J48:J49"/>
    <mergeCell ref="E154:G154"/>
    <mergeCell ref="I96:I97"/>
    <mergeCell ref="I105:I106"/>
    <mergeCell ref="I114:I115"/>
    <mergeCell ref="I116:I117"/>
    <mergeCell ref="I109:I110"/>
    <mergeCell ref="I107:I108"/>
    <mergeCell ref="G107:G108"/>
    <mergeCell ref="H107:H108"/>
    <mergeCell ref="I111:I112"/>
    <mergeCell ref="H111:H112"/>
    <mergeCell ref="E109:E110"/>
    <mergeCell ref="H98:H99"/>
    <mergeCell ref="F103:F104"/>
    <mergeCell ref="H114:H115"/>
    <mergeCell ref="I100:I101"/>
    <mergeCell ref="E150:G150"/>
    <mergeCell ref="E98:E99"/>
    <mergeCell ref="I98:I99"/>
    <mergeCell ref="J59:J60"/>
    <mergeCell ref="J67:J68"/>
    <mergeCell ref="J61:J62"/>
    <mergeCell ref="J50:J51"/>
    <mergeCell ref="J52:J53"/>
    <mergeCell ref="J56:J57"/>
    <mergeCell ref="J43:J44"/>
    <mergeCell ref="J41:J42"/>
    <mergeCell ref="J32:J33"/>
    <mergeCell ref="J34:J35"/>
    <mergeCell ref="J63:J64"/>
    <mergeCell ref="H100:H101"/>
    <mergeCell ref="E41:E42"/>
    <mergeCell ref="G41:G42"/>
    <mergeCell ref="F98:F99"/>
    <mergeCell ref="H85:H86"/>
    <mergeCell ref="H94:H95"/>
    <mergeCell ref="H87:H88"/>
    <mergeCell ref="E100:E101"/>
    <mergeCell ref="J92:J93"/>
    <mergeCell ref="J94:J95"/>
    <mergeCell ref="J85:J86"/>
    <mergeCell ref="J87:J88"/>
    <mergeCell ref="F61:F62"/>
    <mergeCell ref="G59:G60"/>
    <mergeCell ref="G87:G88"/>
    <mergeCell ref="I85:I86"/>
    <mergeCell ref="I87:I88"/>
    <mergeCell ref="I59:I60"/>
    <mergeCell ref="E83:E84"/>
    <mergeCell ref="E85:E86"/>
    <mergeCell ref="F85:F86"/>
    <mergeCell ref="F59:F60"/>
    <mergeCell ref="F81:F82"/>
    <mergeCell ref="F67:F68"/>
    <mergeCell ref="G30:G31"/>
    <mergeCell ref="G32:G33"/>
    <mergeCell ref="G67:G68"/>
    <mergeCell ref="G65:G66"/>
    <mergeCell ref="G85:G86"/>
    <mergeCell ref="G81:G82"/>
    <mergeCell ref="G61:G62"/>
    <mergeCell ref="G63:G64"/>
    <mergeCell ref="H67:H68"/>
    <mergeCell ref="H61:H62"/>
    <mergeCell ref="H63:H64"/>
    <mergeCell ref="H59:H60"/>
    <mergeCell ref="I94:I95"/>
    <mergeCell ref="I92:I93"/>
    <mergeCell ref="G56:G57"/>
    <mergeCell ref="I65:I66"/>
    <mergeCell ref="H92:H93"/>
    <mergeCell ref="F91:H91"/>
    <mergeCell ref="E92:E93"/>
    <mergeCell ref="G94:G95"/>
    <mergeCell ref="G92:G93"/>
    <mergeCell ref="I56:I57"/>
    <mergeCell ref="F58:H58"/>
    <mergeCell ref="F56:F57"/>
    <mergeCell ref="H56:H57"/>
    <mergeCell ref="H65:H66"/>
    <mergeCell ref="I81:I82"/>
    <mergeCell ref="I89:I90"/>
    <mergeCell ref="H89:H90"/>
    <mergeCell ref="F63:F64"/>
    <mergeCell ref="F83:F84"/>
    <mergeCell ref="I63:I64"/>
    <mergeCell ref="I61:I62"/>
    <mergeCell ref="G89:G90"/>
    <mergeCell ref="F69:H69"/>
    <mergeCell ref="E70:E71"/>
    <mergeCell ref="A92:A101"/>
    <mergeCell ref="A81:A90"/>
    <mergeCell ref="A48:A57"/>
    <mergeCell ref="B59:B62"/>
    <mergeCell ref="C60:C63"/>
    <mergeCell ref="C82:C85"/>
    <mergeCell ref="B81:B84"/>
    <mergeCell ref="B92:B95"/>
    <mergeCell ref="B85:B90"/>
    <mergeCell ref="C87:C90"/>
    <mergeCell ref="C93:C96"/>
    <mergeCell ref="C98:C101"/>
    <mergeCell ref="B63:B68"/>
    <mergeCell ref="A59:A68"/>
    <mergeCell ref="C65:C68"/>
    <mergeCell ref="A70:A79"/>
    <mergeCell ref="B70:B73"/>
    <mergeCell ref="B74:B79"/>
    <mergeCell ref="C76:C79"/>
    <mergeCell ref="C43:C46"/>
    <mergeCell ref="H48:H49"/>
    <mergeCell ref="F65:F66"/>
    <mergeCell ref="F80:H80"/>
    <mergeCell ref="E39:E40"/>
    <mergeCell ref="E37:E38"/>
    <mergeCell ref="H34:H35"/>
    <mergeCell ref="F36:H36"/>
    <mergeCell ref="H39:H40"/>
    <mergeCell ref="E45:E46"/>
    <mergeCell ref="G37:G38"/>
    <mergeCell ref="F37:F38"/>
    <mergeCell ref="E48:E49"/>
    <mergeCell ref="E50:E51"/>
    <mergeCell ref="E61:E62"/>
    <mergeCell ref="E34:E35"/>
    <mergeCell ref="G54:G55"/>
    <mergeCell ref="H54:H55"/>
    <mergeCell ref="E59:E60"/>
    <mergeCell ref="E52:E53"/>
    <mergeCell ref="F47:H47"/>
    <mergeCell ref="C32:C35"/>
    <mergeCell ref="C38:C41"/>
    <mergeCell ref="D45:D46"/>
    <mergeCell ref="F70:F71"/>
    <mergeCell ref="G70:G71"/>
    <mergeCell ref="H70:H71"/>
    <mergeCell ref="I70:I71"/>
    <mergeCell ref="J70:J71"/>
    <mergeCell ref="C71:C74"/>
    <mergeCell ref="D72:D73"/>
    <mergeCell ref="E72:E73"/>
    <mergeCell ref="F72:F73"/>
    <mergeCell ref="G72:G73"/>
    <mergeCell ref="H72:H73"/>
    <mergeCell ref="I72:I73"/>
    <mergeCell ref="J72:J73"/>
    <mergeCell ref="D74:D75"/>
    <mergeCell ref="E74:E75"/>
    <mergeCell ref="F74:F75"/>
    <mergeCell ref="G74:G75"/>
    <mergeCell ref="H74:H75"/>
    <mergeCell ref="I74:I75"/>
    <mergeCell ref="J74:J75"/>
    <mergeCell ref="E76:E77"/>
    <mergeCell ref="F76:F77"/>
    <mergeCell ref="G76:G77"/>
    <mergeCell ref="H76:H77"/>
    <mergeCell ref="I76:I77"/>
    <mergeCell ref="J76:J77"/>
    <mergeCell ref="D78:D79"/>
    <mergeCell ref="E78:E79"/>
    <mergeCell ref="F78:F79"/>
    <mergeCell ref="G78:G79"/>
    <mergeCell ref="H78:H79"/>
    <mergeCell ref="I78:I79"/>
    <mergeCell ref="J78:J79"/>
    <mergeCell ref="A136:A145"/>
    <mergeCell ref="B136:B139"/>
    <mergeCell ref="D136:D137"/>
    <mergeCell ref="E136:E137"/>
    <mergeCell ref="F136:F137"/>
    <mergeCell ref="G136:G137"/>
    <mergeCell ref="H136:H137"/>
    <mergeCell ref="I136:I137"/>
    <mergeCell ref="J136:J137"/>
    <mergeCell ref="C137:C140"/>
    <mergeCell ref="D138:D139"/>
    <mergeCell ref="E138:E139"/>
    <mergeCell ref="F138:F139"/>
    <mergeCell ref="G138:G139"/>
    <mergeCell ref="H138:H139"/>
    <mergeCell ref="I138:I139"/>
    <mergeCell ref="J138:J139"/>
    <mergeCell ref="B140:B145"/>
    <mergeCell ref="D140:D141"/>
    <mergeCell ref="E140:E141"/>
    <mergeCell ref="F140:F141"/>
    <mergeCell ref="G140:G141"/>
    <mergeCell ref="H140:H141"/>
    <mergeCell ref="I140:I141"/>
    <mergeCell ref="F135:H135"/>
    <mergeCell ref="C142:C145"/>
    <mergeCell ref="D142:D143"/>
    <mergeCell ref="E142:E143"/>
    <mergeCell ref="F142:F143"/>
    <mergeCell ref="G142:G143"/>
    <mergeCell ref="H142:H143"/>
    <mergeCell ref="I142:I143"/>
    <mergeCell ref="J142:J143"/>
    <mergeCell ref="D144:D145"/>
    <mergeCell ref="E144:E145"/>
    <mergeCell ref="F144:F145"/>
    <mergeCell ref="G144:G145"/>
    <mergeCell ref="H144:H145"/>
    <mergeCell ref="I144:I145"/>
    <mergeCell ref="J144:J145"/>
  </mergeCells>
  <phoneticPr fontId="52"/>
  <printOptions horizontalCentered="1"/>
  <pageMargins left="0.25" right="0.25" top="0.75" bottom="0.75" header="0.3" footer="0.3"/>
  <pageSetup paperSize="9" scale="33" orientation="portrait" r:id="rId1"/>
  <rowBreaks count="2" manualBreakCount="2">
    <brk id="68" max="16383" man="1"/>
    <brk id="14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100"/>
  <sheetViews>
    <sheetView workbookViewId="0">
      <selection activeCell="C2" sqref="C2"/>
    </sheetView>
  </sheetViews>
  <sheetFormatPr defaultColWidth="14.375" defaultRowHeight="15" customHeight="1"/>
  <cols>
    <col min="1" max="1" width="1.25" customWidth="1"/>
    <col min="2" max="2" width="0.875" customWidth="1"/>
    <col min="3" max="3" width="15.625" customWidth="1"/>
    <col min="4" max="4" width="0.875" customWidth="1"/>
    <col min="5" max="24" width="4.625" customWidth="1"/>
    <col min="25" max="25" width="6.125" customWidth="1"/>
    <col min="26" max="31" width="5.375" customWidth="1"/>
    <col min="32" max="32" width="7" customWidth="1"/>
    <col min="33" max="33" width="6.625" hidden="1" customWidth="1"/>
    <col min="34" max="34" width="7.25" hidden="1" customWidth="1"/>
    <col min="35" max="36" width="6.375" hidden="1" customWidth="1"/>
    <col min="37" max="37" width="11.125" hidden="1" customWidth="1"/>
    <col min="38" max="38" width="9.625" hidden="1" customWidth="1"/>
    <col min="39" max="40" width="6.625" customWidth="1"/>
  </cols>
  <sheetData>
    <row r="1" spans="1:40" ht="11.25" customHeight="1">
      <c r="A1" s="27"/>
      <c r="B1" s="27"/>
      <c r="C1" s="27" t="s">
        <v>154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8"/>
      <c r="Z1" s="28"/>
      <c r="AA1" s="28"/>
      <c r="AB1" s="28"/>
      <c r="AC1" s="28"/>
      <c r="AD1" s="28"/>
      <c r="AE1" s="28"/>
      <c r="AF1" s="28"/>
      <c r="AG1" s="27"/>
      <c r="AH1" s="28"/>
      <c r="AI1" s="28"/>
      <c r="AJ1" s="28"/>
      <c r="AK1" s="28"/>
      <c r="AL1" s="28"/>
      <c r="AM1" s="27"/>
      <c r="AN1" s="27"/>
    </row>
    <row r="2" spans="1:40" ht="9.75" customHeight="1">
      <c r="A2" s="27"/>
      <c r="B2" s="27"/>
      <c r="C2" s="29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392" t="s">
        <v>155</v>
      </c>
      <c r="AC2" s="393"/>
      <c r="AD2" s="30" t="s">
        <v>156</v>
      </c>
      <c r="AE2" s="28"/>
      <c r="AF2" s="28"/>
      <c r="AG2" s="27"/>
      <c r="AH2" s="28"/>
      <c r="AI2" s="28"/>
      <c r="AJ2" s="28"/>
      <c r="AK2" s="28"/>
      <c r="AL2" s="28"/>
      <c r="AM2" s="27"/>
      <c r="AN2" s="27"/>
    </row>
    <row r="3" spans="1:40" ht="7.5" customHeight="1">
      <c r="A3" s="27"/>
      <c r="B3" s="27"/>
      <c r="C3" s="29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8"/>
      <c r="R3" s="28" t="str">
        <f>IF(ISBLANK(C69),"",F68-C69)</f>
        <v/>
      </c>
      <c r="S3" s="28"/>
      <c r="T3" s="28"/>
      <c r="U3" s="28"/>
      <c r="V3" s="28"/>
      <c r="W3" s="28"/>
      <c r="X3" s="28"/>
      <c r="Y3" s="28"/>
      <c r="Z3" s="28"/>
      <c r="AA3" s="28"/>
      <c r="AB3" s="31" t="s">
        <v>157</v>
      </c>
      <c r="AC3" s="32" t="s">
        <v>158</v>
      </c>
      <c r="AD3" s="33">
        <v>3</v>
      </c>
      <c r="AE3" s="28"/>
      <c r="AF3" s="28"/>
      <c r="AG3" s="27"/>
      <c r="AH3" s="28"/>
      <c r="AI3" s="28"/>
      <c r="AJ3" s="28"/>
      <c r="AK3" s="28"/>
      <c r="AL3" s="28"/>
      <c r="AM3" s="27"/>
      <c r="AN3" s="27"/>
    </row>
    <row r="4" spans="1:40" ht="7.5" customHeight="1">
      <c r="A4" s="27"/>
      <c r="B4" s="27"/>
      <c r="C4" s="29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31" t="s">
        <v>159</v>
      </c>
      <c r="AC4" s="32" t="s">
        <v>160</v>
      </c>
      <c r="AD4" s="33">
        <v>1</v>
      </c>
      <c r="AE4" s="28"/>
      <c r="AF4" s="28"/>
      <c r="AG4" s="27"/>
      <c r="AH4" s="28"/>
      <c r="AI4" s="28"/>
      <c r="AJ4" s="28"/>
      <c r="AK4" s="28"/>
      <c r="AL4" s="28"/>
      <c r="AM4" s="27"/>
      <c r="AN4" s="27"/>
    </row>
    <row r="5" spans="1:40" ht="7.5" customHeight="1">
      <c r="A5" s="27"/>
      <c r="B5" s="27"/>
      <c r="C5" s="29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8"/>
      <c r="Z5" s="28"/>
      <c r="AA5" s="28"/>
      <c r="AB5" s="31" t="s">
        <v>161</v>
      </c>
      <c r="AC5" s="32" t="s">
        <v>162</v>
      </c>
      <c r="AD5" s="33">
        <v>0</v>
      </c>
      <c r="AE5" s="28"/>
      <c r="AF5" s="28"/>
      <c r="AG5" s="27"/>
      <c r="AH5" s="28"/>
      <c r="AI5" s="28"/>
      <c r="AJ5" s="28"/>
      <c r="AK5" s="28"/>
      <c r="AL5" s="28"/>
      <c r="AM5" s="27"/>
      <c r="AN5" s="27"/>
    </row>
    <row r="6" spans="1:40" ht="12" customHeight="1">
      <c r="A6" s="27"/>
      <c r="B6" s="27"/>
      <c r="C6" s="29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8"/>
      <c r="Z6" s="28"/>
      <c r="AA6" s="28"/>
      <c r="AB6" s="34" t="s">
        <v>163</v>
      </c>
      <c r="AC6" s="28"/>
      <c r="AD6" s="28"/>
      <c r="AE6" s="28"/>
      <c r="AF6" s="28"/>
      <c r="AG6" s="27"/>
      <c r="AH6" s="28"/>
      <c r="AI6" s="28"/>
      <c r="AJ6" s="28"/>
      <c r="AK6" s="28"/>
      <c r="AL6" s="28"/>
      <c r="AM6" s="27"/>
      <c r="AN6" s="27"/>
    </row>
    <row r="7" spans="1:40" ht="6" customHeight="1">
      <c r="A7" s="27"/>
      <c r="B7" s="357" t="s">
        <v>164</v>
      </c>
      <c r="C7" s="358"/>
      <c r="D7" s="359"/>
      <c r="E7" s="334"/>
      <c r="F7" s="333"/>
      <c r="G7" s="332"/>
      <c r="H7" s="333"/>
      <c r="I7" s="332"/>
      <c r="J7" s="333"/>
      <c r="K7" s="332"/>
      <c r="L7" s="333"/>
      <c r="M7" s="332"/>
      <c r="N7" s="333"/>
      <c r="O7" s="332"/>
      <c r="P7" s="333"/>
      <c r="Q7" s="332"/>
      <c r="R7" s="333"/>
      <c r="S7" s="332"/>
      <c r="T7" s="333"/>
      <c r="U7" s="332"/>
      <c r="V7" s="333"/>
      <c r="W7" s="332"/>
      <c r="X7" s="333"/>
      <c r="Y7" s="35"/>
      <c r="Z7" s="134"/>
      <c r="AA7" s="36"/>
      <c r="AB7" s="37"/>
      <c r="AC7" s="135"/>
      <c r="AD7" s="135"/>
      <c r="AE7" s="403" t="s">
        <v>16</v>
      </c>
      <c r="AF7" s="38"/>
      <c r="AG7" s="27"/>
      <c r="AH7" s="28"/>
      <c r="AI7" s="28"/>
      <c r="AJ7" s="28"/>
      <c r="AK7" s="28"/>
      <c r="AL7" s="28"/>
      <c r="AM7" s="27"/>
      <c r="AN7" s="27"/>
    </row>
    <row r="8" spans="1:40" ht="35.25" customHeight="1">
      <c r="A8" s="27"/>
      <c r="B8" s="347"/>
      <c r="C8" s="174"/>
      <c r="D8" s="351"/>
      <c r="E8" s="339" t="str">
        <f>+C11</f>
        <v>リベンジ</v>
      </c>
      <c r="F8" s="337"/>
      <c r="G8" s="338" t="str">
        <f>+C14</f>
        <v>ガヤックス</v>
      </c>
      <c r="H8" s="337"/>
      <c r="I8" s="338" t="str">
        <f>+C17</f>
        <v>カッタリーズ</v>
      </c>
      <c r="J8" s="337"/>
      <c r="K8" s="338" t="str">
        <f>+C20</f>
        <v>KNFC</v>
      </c>
      <c r="L8" s="337"/>
      <c r="M8" s="338" t="str">
        <f>+C23</f>
        <v>イケメン</v>
      </c>
      <c r="N8" s="337"/>
      <c r="O8" s="338" t="str">
        <f>+C26</f>
        <v>Around 40</v>
      </c>
      <c r="P8" s="337"/>
      <c r="Q8" s="338" t="str">
        <f>+C29</f>
        <v>RVS</v>
      </c>
      <c r="R8" s="337"/>
      <c r="S8" s="338" t="str">
        <f>+C32</f>
        <v>KDW</v>
      </c>
      <c r="T8" s="337"/>
      <c r="U8" s="338" t="str">
        <f>+C35</f>
        <v>レッドジョーカーズ</v>
      </c>
      <c r="V8" s="337"/>
      <c r="W8" s="338" t="str">
        <f>+C38</f>
        <v>東春</v>
      </c>
      <c r="X8" s="337"/>
      <c r="Y8" s="39" t="s">
        <v>165</v>
      </c>
      <c r="Z8" s="136" t="s">
        <v>166</v>
      </c>
      <c r="AA8" s="40" t="s">
        <v>167</v>
      </c>
      <c r="AB8" s="41" t="s">
        <v>156</v>
      </c>
      <c r="AC8" s="137" t="s">
        <v>168</v>
      </c>
      <c r="AD8" s="137" t="s">
        <v>169</v>
      </c>
      <c r="AE8" s="371"/>
      <c r="AF8" s="42" t="s">
        <v>170</v>
      </c>
      <c r="AG8" s="27"/>
      <c r="AH8" s="399" t="s">
        <v>171</v>
      </c>
      <c r="AI8" s="394" t="s">
        <v>16</v>
      </c>
      <c r="AJ8" s="394" t="s">
        <v>172</v>
      </c>
      <c r="AK8" s="395" t="s">
        <v>173</v>
      </c>
      <c r="AL8" s="396" t="s">
        <v>170</v>
      </c>
      <c r="AM8" s="27"/>
      <c r="AN8" s="27"/>
    </row>
    <row r="9" spans="1:40" ht="6" hidden="1" customHeight="1">
      <c r="A9" s="27"/>
      <c r="B9" s="347"/>
      <c r="C9" s="174"/>
      <c r="D9" s="351"/>
      <c r="E9" s="43"/>
      <c r="F9" s="43"/>
      <c r="G9" s="44"/>
      <c r="H9" s="43"/>
      <c r="I9" s="44"/>
      <c r="J9" s="43"/>
      <c r="K9" s="44"/>
      <c r="L9" s="43"/>
      <c r="M9" s="44"/>
      <c r="N9" s="43"/>
      <c r="O9" s="44"/>
      <c r="P9" s="43"/>
      <c r="Q9" s="44"/>
      <c r="R9" s="43"/>
      <c r="S9" s="44"/>
      <c r="T9" s="43"/>
      <c r="U9" s="44"/>
      <c r="V9" s="43"/>
      <c r="W9" s="44"/>
      <c r="X9" s="43"/>
      <c r="Y9" s="45"/>
      <c r="Z9" s="138"/>
      <c r="AA9" s="46"/>
      <c r="AB9" s="47"/>
      <c r="AC9" s="139"/>
      <c r="AD9" s="139"/>
      <c r="AE9" s="371"/>
      <c r="AF9" s="42"/>
      <c r="AG9" s="27"/>
      <c r="AH9" s="375"/>
      <c r="AI9" s="209"/>
      <c r="AJ9" s="209"/>
      <c r="AK9" s="371"/>
      <c r="AL9" s="368"/>
      <c r="AM9" s="27"/>
      <c r="AN9" s="27"/>
    </row>
    <row r="10" spans="1:40" ht="8.25" hidden="1" customHeight="1">
      <c r="A10" s="27"/>
      <c r="B10" s="360"/>
      <c r="C10" s="361"/>
      <c r="D10" s="362"/>
      <c r="E10" s="48" t="s">
        <v>168</v>
      </c>
      <c r="F10" s="49" t="s">
        <v>169</v>
      </c>
      <c r="G10" s="140" t="s">
        <v>168</v>
      </c>
      <c r="H10" s="49" t="s">
        <v>169</v>
      </c>
      <c r="I10" s="140" t="s">
        <v>168</v>
      </c>
      <c r="J10" s="49" t="s">
        <v>169</v>
      </c>
      <c r="K10" s="140" t="s">
        <v>168</v>
      </c>
      <c r="L10" s="49" t="s">
        <v>169</v>
      </c>
      <c r="M10" s="140" t="s">
        <v>168</v>
      </c>
      <c r="N10" s="49" t="s">
        <v>169</v>
      </c>
      <c r="O10" s="140" t="s">
        <v>168</v>
      </c>
      <c r="P10" s="49" t="s">
        <v>169</v>
      </c>
      <c r="Q10" s="140" t="s">
        <v>168</v>
      </c>
      <c r="R10" s="49" t="s">
        <v>169</v>
      </c>
      <c r="S10" s="140" t="s">
        <v>168</v>
      </c>
      <c r="T10" s="49" t="s">
        <v>169</v>
      </c>
      <c r="U10" s="140" t="s">
        <v>168</v>
      </c>
      <c r="V10" s="49" t="s">
        <v>169</v>
      </c>
      <c r="W10" s="140" t="s">
        <v>168</v>
      </c>
      <c r="X10" s="49" t="s">
        <v>169</v>
      </c>
      <c r="Y10" s="50"/>
      <c r="Z10" s="51"/>
      <c r="AA10" s="52"/>
      <c r="AB10" s="53"/>
      <c r="AC10" s="54"/>
      <c r="AD10" s="54"/>
      <c r="AE10" s="55"/>
      <c r="AF10" s="141"/>
      <c r="AG10" s="27"/>
      <c r="AH10" s="296"/>
      <c r="AI10" s="266"/>
      <c r="AJ10" s="266"/>
      <c r="AK10" s="300"/>
      <c r="AL10" s="397"/>
      <c r="AM10" s="27"/>
      <c r="AN10" s="27"/>
    </row>
    <row r="11" spans="1:40" ht="20.25" customHeight="1">
      <c r="A11" s="27"/>
      <c r="B11" s="363"/>
      <c r="C11" s="364" t="str">
        <f>'2021リーグ日程表'!E147</f>
        <v>リベンジ</v>
      </c>
      <c r="D11" s="356"/>
      <c r="E11" s="340"/>
      <c r="F11" s="333"/>
      <c r="G11" s="335" t="str">
        <f>IF(ISBLANK(G13),"",IF(G13=H13,"△",IF(G13&lt;H13,"●","○")))</f>
        <v/>
      </c>
      <c r="H11" s="333"/>
      <c r="I11" s="335" t="str">
        <f>IF(ISBLANK(I13),"",IF(I13=J13,"△",IF(I13&lt;J13,"●","○")))</f>
        <v/>
      </c>
      <c r="J11" s="333"/>
      <c r="K11" s="335" t="str">
        <f>IF(ISBLANK(K13),"",IF(K13=L13,"△",IF(K13&lt;L13,"●","○")))</f>
        <v/>
      </c>
      <c r="L11" s="333"/>
      <c r="M11" s="335" t="str">
        <f>IF(ISBLANK(M13),"",IF(M13=N13,"△",IF(M13&lt;N13,"●","○")))</f>
        <v/>
      </c>
      <c r="N11" s="333"/>
      <c r="O11" s="335" t="str">
        <f>IF(ISBLANK(O13),"",IF(O13=P13,"△",IF(O13&lt;P13,"●","○")))</f>
        <v/>
      </c>
      <c r="P11" s="333"/>
      <c r="Q11" s="335" t="str">
        <f>IF(ISBLANK(Q13),"",IF(Q13=R13,"△",IF(Q13&lt;R13,"●","○")))</f>
        <v/>
      </c>
      <c r="R11" s="333"/>
      <c r="S11" s="335" t="str">
        <f>IF(ISBLANK(S13),"",IF(S13=T13,"△",IF(S13&lt;T13,"●","○")))</f>
        <v/>
      </c>
      <c r="T11" s="333"/>
      <c r="U11" s="335" t="str">
        <f>IF(ISBLANK(U13),"",IF(U13=V13,"△",IF(U13&lt;V13,"●","○")))</f>
        <v/>
      </c>
      <c r="V11" s="333"/>
      <c r="W11" s="335" t="str">
        <f>IF(ISBLANK(W13),"",IF(W13=X13,"△",IF(W13&lt;X13,"●","○")))</f>
        <v/>
      </c>
      <c r="X11" s="333"/>
      <c r="Y11" s="404">
        <f>COUNTIF(E11:X11,$AC$3)</f>
        <v>0</v>
      </c>
      <c r="Z11" s="401">
        <f>COUNTIF(E11:X11,$AC$4)</f>
        <v>0</v>
      </c>
      <c r="AA11" s="405">
        <f>COUNTIF(E11:X11,$AC$5)</f>
        <v>0</v>
      </c>
      <c r="AB11" s="400">
        <f>SUM(E12:X12)</f>
        <v>0</v>
      </c>
      <c r="AC11" s="401">
        <f>SUMIF($E$10:$X$10,$AC$8,E13:X13)</f>
        <v>0</v>
      </c>
      <c r="AD11" s="401">
        <f>SUMIF($E$10:$X$10,$AD$8,E13:X13)</f>
        <v>0</v>
      </c>
      <c r="AE11" s="402">
        <f>SUM(AC11-AD11)</f>
        <v>0</v>
      </c>
      <c r="AF11" s="387">
        <f>SUM(AL11)</f>
        <v>0</v>
      </c>
      <c r="AG11" s="27"/>
      <c r="AH11" s="389">
        <f>+AB11*1000</f>
        <v>0</v>
      </c>
      <c r="AI11" s="398">
        <f>SUM(AE11)</f>
        <v>0</v>
      </c>
      <c r="AJ11" s="390">
        <f>AC11/1000</f>
        <v>0</v>
      </c>
      <c r="AK11" s="391">
        <f>SUM(AH11:AJ13)</f>
        <v>0</v>
      </c>
      <c r="AL11" s="388" t="str">
        <f>IF(AK11=0,"",RANK(AK11,$AK$11:$AK$40))</f>
        <v/>
      </c>
      <c r="AM11" s="27"/>
      <c r="AN11" s="27"/>
    </row>
    <row r="12" spans="1:40" ht="20.25" hidden="1" customHeight="1">
      <c r="A12" s="27"/>
      <c r="B12" s="347"/>
      <c r="C12" s="174"/>
      <c r="D12" s="351"/>
      <c r="E12" s="174"/>
      <c r="F12" s="337"/>
      <c r="G12" s="336">
        <f>SUMIF($AC$3:$AC$5,G11,$AD$3:$AD$5)</f>
        <v>0</v>
      </c>
      <c r="H12" s="337"/>
      <c r="I12" s="336">
        <f>SUMIF($AC$3:$AC$5,I11,$AD$3:$AD$5)</f>
        <v>0</v>
      </c>
      <c r="J12" s="337"/>
      <c r="K12" s="336">
        <f>SUMIF($AC$3:$AC$5,K11,$AD$3:$AD$5)</f>
        <v>0</v>
      </c>
      <c r="L12" s="337"/>
      <c r="M12" s="336">
        <f>SUMIF($AC$3:$AC$5,M11,$AD$3:$AD$5)</f>
        <v>0</v>
      </c>
      <c r="N12" s="337"/>
      <c r="O12" s="336">
        <f>SUMIF($AC$3:$AC$5,O11,$AD$3:$AD$5)</f>
        <v>0</v>
      </c>
      <c r="P12" s="337"/>
      <c r="Q12" s="336">
        <f>SUMIF($AC$3:$AC$5,Q11,$AD$3:$AD$5)</f>
        <v>0</v>
      </c>
      <c r="R12" s="337"/>
      <c r="S12" s="336">
        <f>SUMIF($AC$3:$AC$5,S11,$AD$3:$AD$5)</f>
        <v>0</v>
      </c>
      <c r="T12" s="337"/>
      <c r="U12" s="336">
        <f>SUMIF($AC$3:$AC$5,U11,$AD$3:$AD$5)</f>
        <v>0</v>
      </c>
      <c r="V12" s="337"/>
      <c r="W12" s="336">
        <f>SUMIF($AC$3:$AC$5,W11,$AD$3:$AD$5)</f>
        <v>0</v>
      </c>
      <c r="X12" s="337"/>
      <c r="Y12" s="337"/>
      <c r="Z12" s="209"/>
      <c r="AA12" s="353"/>
      <c r="AB12" s="375"/>
      <c r="AC12" s="209"/>
      <c r="AD12" s="209"/>
      <c r="AE12" s="371"/>
      <c r="AF12" s="368"/>
      <c r="AG12" s="27"/>
      <c r="AH12" s="375"/>
      <c r="AI12" s="209"/>
      <c r="AJ12" s="209"/>
      <c r="AK12" s="371"/>
      <c r="AL12" s="368"/>
      <c r="AM12" s="27"/>
      <c r="AN12" s="27"/>
    </row>
    <row r="13" spans="1:40" ht="13.5">
      <c r="A13" s="27"/>
      <c r="B13" s="348"/>
      <c r="C13" s="341"/>
      <c r="D13" s="352"/>
      <c r="E13" s="341"/>
      <c r="F13" s="342"/>
      <c r="G13" s="56"/>
      <c r="H13" s="57"/>
      <c r="I13" s="56"/>
      <c r="J13" s="57"/>
      <c r="K13" s="56"/>
      <c r="L13" s="57"/>
      <c r="M13" s="56"/>
      <c r="N13" s="57"/>
      <c r="O13" s="56"/>
      <c r="P13" s="57"/>
      <c r="Q13" s="56"/>
      <c r="R13" s="57"/>
      <c r="S13" s="56"/>
      <c r="T13" s="57"/>
      <c r="U13" s="56"/>
      <c r="V13" s="57"/>
      <c r="W13" s="56"/>
      <c r="X13" s="57"/>
      <c r="Y13" s="342"/>
      <c r="Z13" s="366"/>
      <c r="AA13" s="354"/>
      <c r="AB13" s="304"/>
      <c r="AC13" s="366"/>
      <c r="AD13" s="366"/>
      <c r="AE13" s="298"/>
      <c r="AF13" s="369"/>
      <c r="AG13" s="27"/>
      <c r="AH13" s="304"/>
      <c r="AI13" s="366"/>
      <c r="AJ13" s="366"/>
      <c r="AK13" s="298"/>
      <c r="AL13" s="369"/>
      <c r="AM13" s="27"/>
      <c r="AN13" s="27"/>
    </row>
    <row r="14" spans="1:40" ht="13.5">
      <c r="A14" s="27"/>
      <c r="B14" s="346"/>
      <c r="C14" s="349" t="str">
        <f>'2021リーグ日程表'!E148</f>
        <v>ガヤックス</v>
      </c>
      <c r="D14" s="350"/>
      <c r="E14" s="355" t="str">
        <f>IF(ISBLANK(H13),"",IF(E16=F16,"△",IF(E16&lt;F16,"●","○")))</f>
        <v/>
      </c>
      <c r="F14" s="345"/>
      <c r="G14" s="344"/>
      <c r="H14" s="345"/>
      <c r="I14" s="344" t="str">
        <f>IF(ISBLANK(I16),"",IF(I16=J16,"△",IF(I16&lt;J16,"●","○")))</f>
        <v/>
      </c>
      <c r="J14" s="345"/>
      <c r="K14" s="344" t="str">
        <f>IF(ISBLANK(K16),"",IF(K16=L16,"△",IF(K16&lt;L16,"●","○")))</f>
        <v/>
      </c>
      <c r="L14" s="345"/>
      <c r="M14" s="344" t="str">
        <f>IF(ISBLANK(M16),"",IF(M16=N16,"△",IF(M16&lt;N16,"●","○")))</f>
        <v/>
      </c>
      <c r="N14" s="345"/>
      <c r="O14" s="344" t="str">
        <f>IF(ISBLANK(O16),"",IF(O16=P16,"△",IF(O16&lt;P16,"●","○")))</f>
        <v/>
      </c>
      <c r="P14" s="345"/>
      <c r="Q14" s="344" t="str">
        <f>IF(ISBLANK(Q16),"",IF(Q16=R16,"△",IF(Q16&lt;R16,"●","○")))</f>
        <v/>
      </c>
      <c r="R14" s="345"/>
      <c r="S14" s="344" t="str">
        <f>IF(ISBLANK(S16),"",IF(S16=T16,"△",IF(S16&lt;T16,"●","○")))</f>
        <v/>
      </c>
      <c r="T14" s="345"/>
      <c r="U14" s="344" t="str">
        <f>IF(ISBLANK(U16),"",IF(U16=V16,"△",IF(U16&lt;V16,"●","○")))</f>
        <v/>
      </c>
      <c r="V14" s="345"/>
      <c r="W14" s="344" t="str">
        <f>IF(ISBLANK(W16),"",IF(W16=X16,"△",IF(W16&lt;X16,"●","○")))</f>
        <v/>
      </c>
      <c r="X14" s="345"/>
      <c r="Y14" s="385">
        <f>COUNTIF(E14:X14,$AC$3)</f>
        <v>0</v>
      </c>
      <c r="Z14" s="365">
        <f>COUNTIF(E14:X14,$AC$4)</f>
        <v>0</v>
      </c>
      <c r="AA14" s="376">
        <f>COUNTIF(E14:X14,$AC$5)</f>
        <v>0</v>
      </c>
      <c r="AB14" s="374">
        <f>SUM(E15:X15)</f>
        <v>0</v>
      </c>
      <c r="AC14" s="365">
        <f>SUMIF($E$10:$X$10,$AC$8,E16:X16)</f>
        <v>0</v>
      </c>
      <c r="AD14" s="365">
        <f>SUMIF($E$10:$X$10,$AD$8,E16:X16)</f>
        <v>0</v>
      </c>
      <c r="AE14" s="370">
        <f>SUM(AC14-AD14)</f>
        <v>0</v>
      </c>
      <c r="AF14" s="367">
        <f>SUM(AL14)</f>
        <v>0</v>
      </c>
      <c r="AG14" s="27"/>
      <c r="AH14" s="380">
        <f>+AB14*1000</f>
        <v>0</v>
      </c>
      <c r="AI14" s="381">
        <f>SUM(AE14)</f>
        <v>0</v>
      </c>
      <c r="AJ14" s="379">
        <f>AC14/1000</f>
        <v>0</v>
      </c>
      <c r="AK14" s="377">
        <f>SUM(AH14:AJ16)</f>
        <v>0</v>
      </c>
      <c r="AL14" s="378" t="str">
        <f>IF(AK14=0,"",RANK(AK14,$AK$11:$AK$40))</f>
        <v/>
      </c>
      <c r="AM14" s="27"/>
      <c r="AN14" s="27"/>
    </row>
    <row r="15" spans="1:40" ht="13.5" hidden="1">
      <c r="A15" s="27"/>
      <c r="B15" s="347"/>
      <c r="C15" s="174"/>
      <c r="D15" s="351"/>
      <c r="E15" s="384">
        <f>SUMIF($AC$3:$AC$5,E14,$AD$3:$AD$5)</f>
        <v>0</v>
      </c>
      <c r="F15" s="337"/>
      <c r="G15" s="353"/>
      <c r="H15" s="337"/>
      <c r="I15" s="343">
        <f>SUMIF($AC$3:$AC$5,I14,$AD$3:$AD$5)</f>
        <v>0</v>
      </c>
      <c r="J15" s="337"/>
      <c r="K15" s="343">
        <f>SUMIF($AC$3:$AC$5,K14,$AD$3:$AD$5)</f>
        <v>0</v>
      </c>
      <c r="L15" s="337"/>
      <c r="M15" s="343">
        <f>SUMIF($AC$3:$AC$5,M14,$AD$3:$AD$5)</f>
        <v>0</v>
      </c>
      <c r="N15" s="337"/>
      <c r="O15" s="343">
        <f>SUMIF($AC$3:$AC$5,O14,$AD$3:$AD$5)</f>
        <v>0</v>
      </c>
      <c r="P15" s="337"/>
      <c r="Q15" s="343">
        <f>SUMIF($AC$3:$AC$5,Q14,$AD$3:$AD$5)</f>
        <v>0</v>
      </c>
      <c r="R15" s="337"/>
      <c r="S15" s="343">
        <f>SUMIF($AC$3:$AC$5,S14,$AD$3:$AD$5)</f>
        <v>0</v>
      </c>
      <c r="T15" s="337"/>
      <c r="U15" s="343">
        <f>SUMIF($AC$3:$AC$5,U14,$AD$3:$AD$5)</f>
        <v>0</v>
      </c>
      <c r="V15" s="337"/>
      <c r="W15" s="343">
        <f>SUMIF($AC$3:$AC$5,W14,$AD$3:$AD$5)</f>
        <v>0</v>
      </c>
      <c r="X15" s="337"/>
      <c r="Y15" s="337"/>
      <c r="Z15" s="209"/>
      <c r="AA15" s="353"/>
      <c r="AB15" s="375"/>
      <c r="AC15" s="209"/>
      <c r="AD15" s="209"/>
      <c r="AE15" s="371"/>
      <c r="AF15" s="368"/>
      <c r="AG15" s="27"/>
      <c r="AH15" s="375"/>
      <c r="AI15" s="209"/>
      <c r="AJ15" s="209"/>
      <c r="AK15" s="371"/>
      <c r="AL15" s="368"/>
      <c r="AM15" s="27"/>
      <c r="AN15" s="27"/>
    </row>
    <row r="16" spans="1:40" ht="13.5">
      <c r="A16" s="27"/>
      <c r="B16" s="348"/>
      <c r="C16" s="341"/>
      <c r="D16" s="352"/>
      <c r="E16" s="58" t="str">
        <f>IF(ISBLANK(H13),"",SUM(H13))</f>
        <v/>
      </c>
      <c r="F16" s="59" t="str">
        <f>IF(ISBLANK(G13),"",SUM(G13))</f>
        <v/>
      </c>
      <c r="G16" s="354"/>
      <c r="H16" s="342"/>
      <c r="I16" s="56"/>
      <c r="J16" s="57"/>
      <c r="K16" s="56"/>
      <c r="L16" s="57"/>
      <c r="M16" s="56"/>
      <c r="N16" s="57"/>
      <c r="O16" s="56"/>
      <c r="P16" s="57"/>
      <c r="Q16" s="56"/>
      <c r="R16" s="57"/>
      <c r="S16" s="56"/>
      <c r="T16" s="57"/>
      <c r="U16" s="56"/>
      <c r="V16" s="57"/>
      <c r="W16" s="56"/>
      <c r="X16" s="57"/>
      <c r="Y16" s="342"/>
      <c r="Z16" s="366"/>
      <c r="AA16" s="354"/>
      <c r="AB16" s="304"/>
      <c r="AC16" s="366"/>
      <c r="AD16" s="366"/>
      <c r="AE16" s="298"/>
      <c r="AF16" s="369"/>
      <c r="AG16" s="27"/>
      <c r="AH16" s="304"/>
      <c r="AI16" s="366"/>
      <c r="AJ16" s="366"/>
      <c r="AK16" s="298"/>
      <c r="AL16" s="369"/>
      <c r="AM16" s="27"/>
      <c r="AN16" s="27"/>
    </row>
    <row r="17" spans="1:40" ht="13.5">
      <c r="A17" s="27"/>
      <c r="B17" s="346"/>
      <c r="C17" s="383" t="str">
        <f>'2021リーグ日程表'!E149</f>
        <v>カッタリーズ</v>
      </c>
      <c r="D17" s="350"/>
      <c r="E17" s="355" t="str">
        <f>IF(ISBLANK(J13),"",IF(E19=F19,"△",IF(E19&lt;F19,"●","○")))</f>
        <v/>
      </c>
      <c r="F17" s="345"/>
      <c r="G17" s="344" t="str">
        <f>IF(ISBLANK(J16),"",IF(G19=H19,"△",IF(G19&lt;H19,"●","○")))</f>
        <v/>
      </c>
      <c r="H17" s="345"/>
      <c r="I17" s="372"/>
      <c r="J17" s="345"/>
      <c r="K17" s="344" t="str">
        <f>IF(ISBLANK(K19),"",IF(K19=L19,"△",IF(K19&lt;L19,"●","○")))</f>
        <v/>
      </c>
      <c r="L17" s="345"/>
      <c r="M17" s="344" t="str">
        <f>IF(ISBLANK(M19),"",IF(M19=N19,"△",IF(M19&lt;N19,"●","○")))</f>
        <v/>
      </c>
      <c r="N17" s="345"/>
      <c r="O17" s="344" t="str">
        <f>IF(ISBLANK(O19),"",IF(O19=P19,"△",IF(O19&lt;P19,"●","○")))</f>
        <v/>
      </c>
      <c r="P17" s="345"/>
      <c r="Q17" s="344" t="str">
        <f>IF(ISBLANK(Q19),"",IF(Q19=R19,"△",IF(Q19&lt;R19,"●","○")))</f>
        <v/>
      </c>
      <c r="R17" s="345"/>
      <c r="S17" s="344" t="str">
        <f>IF(ISBLANK(S19),"",IF(S19=T19,"△",IF(S19&lt;T19,"●","○")))</f>
        <v/>
      </c>
      <c r="T17" s="345"/>
      <c r="U17" s="344" t="str">
        <f>IF(ISBLANK(U19),"",IF(U19=V19,"△",IF(U19&lt;V19,"●","○")))</f>
        <v/>
      </c>
      <c r="V17" s="345"/>
      <c r="W17" s="344" t="str">
        <f>IF(ISBLANK(W19),"",IF(W19=X19,"△",IF(W19&lt;X19,"●","○")))</f>
        <v/>
      </c>
      <c r="X17" s="345"/>
      <c r="Y17" s="385">
        <f>COUNTIF(E17:X17,$AC$3)</f>
        <v>0</v>
      </c>
      <c r="Z17" s="365">
        <f>COUNTIF(E17:X17,$AC$4)</f>
        <v>0</v>
      </c>
      <c r="AA17" s="376">
        <f>COUNTIF(E17:X17,$AC$5)</f>
        <v>0</v>
      </c>
      <c r="AB17" s="374">
        <f>SUM(E18:X18)</f>
        <v>0</v>
      </c>
      <c r="AC17" s="365">
        <f>SUMIF($E$10:$X$10,$AC$8,E19:X19)</f>
        <v>0</v>
      </c>
      <c r="AD17" s="365">
        <f>SUMIF($E$10:$X$10,$AD$8,E19:X19)</f>
        <v>0</v>
      </c>
      <c r="AE17" s="370">
        <f>SUM(AC17-AD17)</f>
        <v>0</v>
      </c>
      <c r="AF17" s="367">
        <f>SUM(AL17)</f>
        <v>0</v>
      </c>
      <c r="AG17" s="27"/>
      <c r="AH17" s="380">
        <f>+AB17*1000</f>
        <v>0</v>
      </c>
      <c r="AI17" s="381">
        <f>SUM(AE17)</f>
        <v>0</v>
      </c>
      <c r="AJ17" s="379">
        <f>AC17/1000</f>
        <v>0</v>
      </c>
      <c r="AK17" s="377">
        <f>SUM(AH17:AJ19)</f>
        <v>0</v>
      </c>
      <c r="AL17" s="378" t="str">
        <f>IF(AK17=0,"",RANK(AK17,$AK$11:$AK$40))</f>
        <v/>
      </c>
      <c r="AM17" s="27"/>
      <c r="AN17" s="27"/>
    </row>
    <row r="18" spans="1:40" ht="13.5" hidden="1">
      <c r="A18" s="27"/>
      <c r="B18" s="347"/>
      <c r="C18" s="174"/>
      <c r="D18" s="351"/>
      <c r="E18" s="384">
        <f>SUMIF($AC$3:$AC$5,E17,$AD$3:$AD$5)</f>
        <v>0</v>
      </c>
      <c r="F18" s="337"/>
      <c r="G18" s="343">
        <f>SUMIF($AC$3:$AC$5,G17,$AD$3:$AD$5)</f>
        <v>0</v>
      </c>
      <c r="H18" s="337"/>
      <c r="I18" s="174"/>
      <c r="J18" s="337"/>
      <c r="K18" s="343">
        <f>SUMIF($AC$3:$AC$5,K17,$AD$3:$AD$5)</f>
        <v>0</v>
      </c>
      <c r="L18" s="337"/>
      <c r="M18" s="343">
        <f>SUMIF($AC$3:$AC$5,M17,$AD$3:$AD$5)</f>
        <v>0</v>
      </c>
      <c r="N18" s="337"/>
      <c r="O18" s="343">
        <f>SUMIF($AC$3:$AC$5,O17,$AD$3:$AD$5)</f>
        <v>0</v>
      </c>
      <c r="P18" s="337"/>
      <c r="Q18" s="343">
        <f>SUMIF($AC$3:$AC$5,Q17,$AD$3:$AD$5)</f>
        <v>0</v>
      </c>
      <c r="R18" s="337"/>
      <c r="S18" s="343">
        <f>SUMIF($AC$3:$AC$5,S17,$AD$3:$AD$5)</f>
        <v>0</v>
      </c>
      <c r="T18" s="337"/>
      <c r="U18" s="343">
        <f>SUMIF($AC$3:$AC$5,U17,$AD$3:$AD$5)</f>
        <v>0</v>
      </c>
      <c r="V18" s="337"/>
      <c r="W18" s="343">
        <f>SUMIF($AC$3:$AC$5,W17,$AD$3:$AD$5)</f>
        <v>0</v>
      </c>
      <c r="X18" s="337"/>
      <c r="Y18" s="337"/>
      <c r="Z18" s="209"/>
      <c r="AA18" s="353"/>
      <c r="AB18" s="375"/>
      <c r="AC18" s="209"/>
      <c r="AD18" s="209"/>
      <c r="AE18" s="371"/>
      <c r="AF18" s="368"/>
      <c r="AG18" s="27"/>
      <c r="AH18" s="375"/>
      <c r="AI18" s="209"/>
      <c r="AJ18" s="209"/>
      <c r="AK18" s="371"/>
      <c r="AL18" s="368"/>
      <c r="AM18" s="27"/>
      <c r="AN18" s="27"/>
    </row>
    <row r="19" spans="1:40" ht="13.5">
      <c r="A19" s="27"/>
      <c r="B19" s="348"/>
      <c r="C19" s="341"/>
      <c r="D19" s="352"/>
      <c r="E19" s="58" t="str">
        <f>IF(ISBLANK(J13),"",SUM(J13))</f>
        <v/>
      </c>
      <c r="F19" s="59" t="str">
        <f>IF(ISBLANK(I13),"",SUM(I13))</f>
        <v/>
      </c>
      <c r="G19" s="60" t="str">
        <f>IF(ISBLANK(J16),"",SUM(J16))</f>
        <v/>
      </c>
      <c r="H19" s="61" t="str">
        <f>IF(ISBLANK(I16),"",SUM(I16))</f>
        <v/>
      </c>
      <c r="I19" s="341"/>
      <c r="J19" s="342"/>
      <c r="K19" s="62"/>
      <c r="L19" s="64"/>
      <c r="M19" s="56"/>
      <c r="N19" s="57"/>
      <c r="O19" s="56"/>
      <c r="P19" s="57"/>
      <c r="Q19" s="56"/>
      <c r="R19" s="57"/>
      <c r="S19" s="56"/>
      <c r="T19" s="57"/>
      <c r="U19" s="56"/>
      <c r="V19" s="57"/>
      <c r="W19" s="56"/>
      <c r="X19" s="57"/>
      <c r="Y19" s="342"/>
      <c r="Z19" s="366"/>
      <c r="AA19" s="354"/>
      <c r="AB19" s="304"/>
      <c r="AC19" s="366"/>
      <c r="AD19" s="366"/>
      <c r="AE19" s="298"/>
      <c r="AF19" s="369"/>
      <c r="AG19" s="27"/>
      <c r="AH19" s="304"/>
      <c r="AI19" s="366"/>
      <c r="AJ19" s="366"/>
      <c r="AK19" s="298"/>
      <c r="AL19" s="369"/>
      <c r="AM19" s="27"/>
      <c r="AN19" s="27"/>
    </row>
    <row r="20" spans="1:40" ht="13.5">
      <c r="A20" s="27"/>
      <c r="B20" s="346"/>
      <c r="C20" s="383" t="str">
        <f>'2021リーグ日程表'!E150</f>
        <v>KNFC</v>
      </c>
      <c r="D20" s="350"/>
      <c r="E20" s="355" t="str">
        <f>IF(ISBLANK(L13),"",IF(E22=F22,"△",IF(E22&lt;F22,"●","○")))</f>
        <v/>
      </c>
      <c r="F20" s="345"/>
      <c r="G20" s="344" t="str">
        <f>IF(ISBLANK(L16),"",IF(G22=H22,"△",IF(G22&lt;H22,"●","○")))</f>
        <v/>
      </c>
      <c r="H20" s="345"/>
      <c r="I20" s="344" t="str">
        <f>IF(ISBLANK(L19),"",IF(I22=J22,"△",IF(I22&lt;J22,"●","○")))</f>
        <v/>
      </c>
      <c r="J20" s="386"/>
      <c r="K20" s="344"/>
      <c r="L20" s="345"/>
      <c r="M20" s="372" t="str">
        <f>IF(ISBLANK(M22),"",IF(M22=N22,"△",IF(M22&lt;N22,"●","○")))</f>
        <v/>
      </c>
      <c r="N20" s="345"/>
      <c r="O20" s="344" t="str">
        <f>IF(ISBLANK(O22),"",IF(O22=P22,"△",IF(O22&lt;P22,"●","○")))</f>
        <v/>
      </c>
      <c r="P20" s="345"/>
      <c r="Q20" s="344" t="str">
        <f>IF(ISBLANK(Q22),"",IF(Q22=R22,"△",IF(Q22&lt;R22,"●","○")))</f>
        <v/>
      </c>
      <c r="R20" s="345"/>
      <c r="S20" s="344" t="str">
        <f>IF(ISBLANK(S22),"",IF(S22=T22,"△",IF(S22&lt;T22,"●","○")))</f>
        <v/>
      </c>
      <c r="T20" s="345"/>
      <c r="U20" s="344" t="str">
        <f>IF(ISBLANK(U22),"",IF(U22=V22,"△",IF(U22&lt;V22,"●","○")))</f>
        <v/>
      </c>
      <c r="V20" s="345"/>
      <c r="W20" s="344" t="str">
        <f>IF(ISBLANK(W22),"",IF(W22=X22,"△",IF(W22&lt;X22,"●","○")))</f>
        <v/>
      </c>
      <c r="X20" s="345"/>
      <c r="Y20" s="385">
        <f>COUNTIF(E20:X20,$AC$3)</f>
        <v>0</v>
      </c>
      <c r="Z20" s="365">
        <f>COUNTIF(E20:X20,$AC$4)</f>
        <v>0</v>
      </c>
      <c r="AA20" s="376">
        <f>COUNTIF(E20:X20,$AC$5)</f>
        <v>0</v>
      </c>
      <c r="AB20" s="374">
        <f>SUM(E21:X21)</f>
        <v>0</v>
      </c>
      <c r="AC20" s="365">
        <f>SUMIF($E$10:$X$10,$AC$8,E22:X22)</f>
        <v>0</v>
      </c>
      <c r="AD20" s="365">
        <f>SUMIF($E$10:$X$10,$AD$8,E22:X22)</f>
        <v>0</v>
      </c>
      <c r="AE20" s="370">
        <f>SUM(AC20-AD20)</f>
        <v>0</v>
      </c>
      <c r="AF20" s="367">
        <f>SUM(AL20)</f>
        <v>0</v>
      </c>
      <c r="AG20" s="27"/>
      <c r="AH20" s="380">
        <f>+AB20*1000</f>
        <v>0</v>
      </c>
      <c r="AI20" s="381">
        <f>SUM(AE20)</f>
        <v>0</v>
      </c>
      <c r="AJ20" s="379">
        <f>AC20/1000</f>
        <v>0</v>
      </c>
      <c r="AK20" s="377">
        <f>SUM(AH20:AJ22)</f>
        <v>0</v>
      </c>
      <c r="AL20" s="378" t="str">
        <f>IF(AK20=0,"",RANK(AK20,$AK$11:$AK$40))</f>
        <v/>
      </c>
      <c r="AM20" s="27"/>
      <c r="AN20" s="27"/>
    </row>
    <row r="21" spans="1:40" ht="15.75" hidden="1" customHeight="1">
      <c r="A21" s="27"/>
      <c r="B21" s="347"/>
      <c r="C21" s="174"/>
      <c r="D21" s="351"/>
      <c r="E21" s="384">
        <f>SUMIF($AC$3:$AC$5,E20,$AD$3:$AD$5)</f>
        <v>0</v>
      </c>
      <c r="F21" s="337"/>
      <c r="G21" s="343">
        <f>SUMIF($AC$3:$AC$5,G20,$AD$3:$AD$5)</f>
        <v>0</v>
      </c>
      <c r="H21" s="337"/>
      <c r="I21" s="343">
        <f>SUMIF($AC$3:$AC$5,I20,$AD$3:$AD$5)</f>
        <v>0</v>
      </c>
      <c r="J21" s="174"/>
      <c r="K21" s="353"/>
      <c r="L21" s="337"/>
      <c r="M21" s="373">
        <f>SUMIF($AC$3:$AC$5,M20,$AD$3:$AD$5)</f>
        <v>0</v>
      </c>
      <c r="N21" s="337"/>
      <c r="O21" s="343">
        <f>SUMIF($AC$3:$AC$5,O20,$AD$3:$AD$5)</f>
        <v>0</v>
      </c>
      <c r="P21" s="337"/>
      <c r="Q21" s="343">
        <f>SUMIF($AC$3:$AC$5,Q20,$AD$3:$AD$5)</f>
        <v>0</v>
      </c>
      <c r="R21" s="337"/>
      <c r="S21" s="343">
        <f>SUMIF($AC$3:$AC$5,S20,$AD$3:$AD$5)</f>
        <v>0</v>
      </c>
      <c r="T21" s="337"/>
      <c r="U21" s="343">
        <f>SUMIF($AC$3:$AC$5,U20,$AD$3:$AD$5)</f>
        <v>0</v>
      </c>
      <c r="V21" s="337"/>
      <c r="W21" s="343">
        <f>SUMIF($AC$3:$AC$5,W20,$AD$3:$AD$5)</f>
        <v>0</v>
      </c>
      <c r="X21" s="337"/>
      <c r="Y21" s="337"/>
      <c r="Z21" s="209"/>
      <c r="AA21" s="353"/>
      <c r="AB21" s="375"/>
      <c r="AC21" s="209"/>
      <c r="AD21" s="209"/>
      <c r="AE21" s="371"/>
      <c r="AF21" s="368"/>
      <c r="AG21" s="27"/>
      <c r="AH21" s="375"/>
      <c r="AI21" s="209"/>
      <c r="AJ21" s="209"/>
      <c r="AK21" s="371"/>
      <c r="AL21" s="368"/>
      <c r="AM21" s="27"/>
      <c r="AN21" s="27"/>
    </row>
    <row r="22" spans="1:40" ht="15.75" customHeight="1">
      <c r="A22" s="27"/>
      <c r="B22" s="348"/>
      <c r="C22" s="341"/>
      <c r="D22" s="352"/>
      <c r="E22" s="58" t="str">
        <f>IF(ISBLANK(L13),"",SUM(L13))</f>
        <v/>
      </c>
      <c r="F22" s="59" t="str">
        <f>IF(ISBLANK(K13),"",SUM(K13))</f>
        <v/>
      </c>
      <c r="G22" s="60" t="str">
        <f>IF(ISBLANK(L16),"",SUM(L16))</f>
        <v/>
      </c>
      <c r="H22" s="61" t="str">
        <f>IF(ISBLANK(K16),"",SUM(K16))</f>
        <v/>
      </c>
      <c r="I22" s="60" t="str">
        <f>IF(ISBLANK(L19),"",SUM(L19))</f>
        <v/>
      </c>
      <c r="J22" s="63" t="str">
        <f>IF(ISBLANK(K19),"",SUM(K19))</f>
        <v/>
      </c>
      <c r="K22" s="354"/>
      <c r="L22" s="342"/>
      <c r="M22" s="65"/>
      <c r="N22" s="64"/>
      <c r="O22" s="56"/>
      <c r="P22" s="57"/>
      <c r="Q22" s="56"/>
      <c r="R22" s="57"/>
      <c r="S22" s="56"/>
      <c r="T22" s="57"/>
      <c r="U22" s="56"/>
      <c r="V22" s="57"/>
      <c r="W22" s="56"/>
      <c r="X22" s="57"/>
      <c r="Y22" s="342"/>
      <c r="Z22" s="366"/>
      <c r="AA22" s="354"/>
      <c r="AB22" s="304"/>
      <c r="AC22" s="366"/>
      <c r="AD22" s="366"/>
      <c r="AE22" s="298"/>
      <c r="AF22" s="369"/>
      <c r="AG22" s="27"/>
      <c r="AH22" s="304"/>
      <c r="AI22" s="366"/>
      <c r="AJ22" s="366"/>
      <c r="AK22" s="298"/>
      <c r="AL22" s="369"/>
      <c r="AM22" s="27"/>
      <c r="AN22" s="27"/>
    </row>
    <row r="23" spans="1:40" ht="15.75" customHeight="1">
      <c r="A23" s="27"/>
      <c r="B23" s="346"/>
      <c r="C23" s="383" t="str">
        <f>'2021リーグ日程表'!E151</f>
        <v>イケメン</v>
      </c>
      <c r="D23" s="350"/>
      <c r="E23" s="355" t="str">
        <f>IF(ISBLANK(N13),"",IF(E25=F25,"△",IF(E25&lt;F25,"●","○")))</f>
        <v/>
      </c>
      <c r="F23" s="345"/>
      <c r="G23" s="344" t="str">
        <f>IF(ISBLANK(N16),"",IF(G25=H25,"△",IF(G25&lt;H25,"●","○")))</f>
        <v/>
      </c>
      <c r="H23" s="345"/>
      <c r="I23" s="344" t="str">
        <f>IF(ISBLANK(N19),"",IF(I25=J25,"△",IF(I25&lt;J25,"●","○")))</f>
        <v/>
      </c>
      <c r="J23" s="345"/>
      <c r="K23" s="382" t="str">
        <f>IF(ISBLANK(N22),"",IF(K25=L25,"△",IF(K25&lt;L25,"●","○")))</f>
        <v/>
      </c>
      <c r="L23" s="174"/>
      <c r="M23" s="344"/>
      <c r="N23" s="345"/>
      <c r="O23" s="372" t="str">
        <f>IF(ISBLANK(O25),"",IF(O25=P25,"△",IF(O25&lt;P25,"●","○")))</f>
        <v/>
      </c>
      <c r="P23" s="345"/>
      <c r="Q23" s="344" t="str">
        <f>IF(ISBLANK(Q25),"",IF(Q25=R25,"△",IF(Q25&lt;R25,"●","○")))</f>
        <v/>
      </c>
      <c r="R23" s="345"/>
      <c r="S23" s="344" t="str">
        <f>IF(ISBLANK(S25),"",IF(S25=T25,"△",IF(S25&lt;T25,"●","○")))</f>
        <v/>
      </c>
      <c r="T23" s="345"/>
      <c r="U23" s="344" t="str">
        <f>IF(ISBLANK(U25),"",IF(U25=V25,"△",IF(U25&lt;V25,"●","○")))</f>
        <v/>
      </c>
      <c r="V23" s="345"/>
      <c r="W23" s="344" t="str">
        <f>IF(ISBLANK(W25),"",IF(W25=X25,"△",IF(W25&lt;X25,"●","○")))</f>
        <v/>
      </c>
      <c r="X23" s="345"/>
      <c r="Y23" s="385">
        <f>COUNTIF(E23:X23,$AC$3)</f>
        <v>0</v>
      </c>
      <c r="Z23" s="365">
        <f>COUNTIF(E23:X23,$AC$4)</f>
        <v>0</v>
      </c>
      <c r="AA23" s="376">
        <f>COUNTIF(E23:X23,$AC$5)</f>
        <v>0</v>
      </c>
      <c r="AB23" s="374">
        <f>SUM(E24:X24)</f>
        <v>0</v>
      </c>
      <c r="AC23" s="365">
        <f>SUMIF($E$10:$X$10,$AC$8,E25:X25)</f>
        <v>0</v>
      </c>
      <c r="AD23" s="365">
        <f>SUMIF($E$10:$X$10,$AD$8,E25:X25)</f>
        <v>0</v>
      </c>
      <c r="AE23" s="370">
        <f>SUM(AC23-AD23)</f>
        <v>0</v>
      </c>
      <c r="AF23" s="367">
        <f>SUM(AL23)</f>
        <v>0</v>
      </c>
      <c r="AG23" s="27"/>
      <c r="AH23" s="380">
        <f>+AB23*1000</f>
        <v>0</v>
      </c>
      <c r="AI23" s="381">
        <f>SUM(AE23)</f>
        <v>0</v>
      </c>
      <c r="AJ23" s="379">
        <f>AC23/1000</f>
        <v>0</v>
      </c>
      <c r="AK23" s="377">
        <f>SUM(AH23:AJ25)</f>
        <v>0</v>
      </c>
      <c r="AL23" s="378" t="str">
        <f>IF(AK23=0,"",RANK(AK23,$AK$11:$AK$40))</f>
        <v/>
      </c>
      <c r="AM23" s="27"/>
      <c r="AN23" s="27"/>
    </row>
    <row r="24" spans="1:40" ht="15.75" hidden="1" customHeight="1">
      <c r="A24" s="27"/>
      <c r="B24" s="347"/>
      <c r="C24" s="174"/>
      <c r="D24" s="351"/>
      <c r="E24" s="384">
        <f>SUMIF($AC$3:$AC$5,E23,$AD$3:$AD$5)</f>
        <v>0</v>
      </c>
      <c r="F24" s="337"/>
      <c r="G24" s="343">
        <f>SUMIF($AC$3:$AC$5,G23,$AD$3:$AD$5)</f>
        <v>0</v>
      </c>
      <c r="H24" s="337"/>
      <c r="I24" s="343">
        <f>SUMIF($AC$3:$AC$5,I23,$AD$3:$AD$5)</f>
        <v>0</v>
      </c>
      <c r="J24" s="337"/>
      <c r="K24" s="343">
        <f>SUMIF($AC$3:$AC$5,K23,$AD$3:$AD$5)</f>
        <v>0</v>
      </c>
      <c r="L24" s="174"/>
      <c r="M24" s="353"/>
      <c r="N24" s="337"/>
      <c r="O24" s="373">
        <f>SUMIF($AC$3:$AC$5,O23,$AD$3:$AD$5)</f>
        <v>0</v>
      </c>
      <c r="P24" s="337"/>
      <c r="Q24" s="343">
        <f>SUMIF($AC$3:$AC$5,Q23,$AD$3:$AD$5)</f>
        <v>0</v>
      </c>
      <c r="R24" s="337"/>
      <c r="S24" s="343">
        <f>SUMIF($AC$3:$AC$5,S23,$AD$3:$AD$5)</f>
        <v>0</v>
      </c>
      <c r="T24" s="337"/>
      <c r="U24" s="343">
        <f>SUMIF($AC$3:$AC$5,U23,$AD$3:$AD$5)</f>
        <v>0</v>
      </c>
      <c r="V24" s="337"/>
      <c r="W24" s="343">
        <f>SUMIF($AC$3:$AC$5,W23,$AD$3:$AD$5)</f>
        <v>0</v>
      </c>
      <c r="X24" s="337"/>
      <c r="Y24" s="337"/>
      <c r="Z24" s="209"/>
      <c r="AA24" s="353"/>
      <c r="AB24" s="375"/>
      <c r="AC24" s="209"/>
      <c r="AD24" s="209"/>
      <c r="AE24" s="371"/>
      <c r="AF24" s="368"/>
      <c r="AG24" s="27"/>
      <c r="AH24" s="375"/>
      <c r="AI24" s="209"/>
      <c r="AJ24" s="209"/>
      <c r="AK24" s="371"/>
      <c r="AL24" s="368"/>
      <c r="AM24" s="27"/>
      <c r="AN24" s="27"/>
    </row>
    <row r="25" spans="1:40" ht="15.75" customHeight="1">
      <c r="A25" s="27"/>
      <c r="B25" s="348"/>
      <c r="C25" s="341"/>
      <c r="D25" s="352"/>
      <c r="E25" s="58" t="str">
        <f>IF(ISBLANK(N13),"",SUM(N13))</f>
        <v/>
      </c>
      <c r="F25" s="59" t="str">
        <f>IF(ISBLANK(M13),"",SUM(M13))</f>
        <v/>
      </c>
      <c r="G25" s="60" t="str">
        <f>IF(ISBLANK(N16),"",SUM(N16))</f>
        <v/>
      </c>
      <c r="H25" s="61" t="str">
        <f>IF(ISBLANK(M16),"",SUM(M16))</f>
        <v/>
      </c>
      <c r="I25" s="60" t="str">
        <f>IF(ISBLANK(N19),"",SUM(N19))</f>
        <v/>
      </c>
      <c r="J25" s="61" t="str">
        <f>IF(ISBLANK(M19),"",SUM(M19))</f>
        <v/>
      </c>
      <c r="K25" s="60" t="str">
        <f>IF(ISBLANK(N22),"",SUM(N22))</f>
        <v/>
      </c>
      <c r="L25" s="63" t="str">
        <f>IF(ISBLANK(M22),"",SUM(M22))</f>
        <v/>
      </c>
      <c r="M25" s="354"/>
      <c r="N25" s="342"/>
      <c r="O25" s="65"/>
      <c r="P25" s="64"/>
      <c r="Q25" s="56"/>
      <c r="R25" s="57"/>
      <c r="S25" s="56"/>
      <c r="T25" s="57"/>
      <c r="U25" s="56"/>
      <c r="V25" s="57"/>
      <c r="W25" s="56"/>
      <c r="X25" s="57"/>
      <c r="Y25" s="342"/>
      <c r="Z25" s="366"/>
      <c r="AA25" s="354"/>
      <c r="AB25" s="304"/>
      <c r="AC25" s="366"/>
      <c r="AD25" s="366"/>
      <c r="AE25" s="298"/>
      <c r="AF25" s="369"/>
      <c r="AG25" s="27"/>
      <c r="AH25" s="304"/>
      <c r="AI25" s="366"/>
      <c r="AJ25" s="366"/>
      <c r="AK25" s="298"/>
      <c r="AL25" s="369"/>
      <c r="AM25" s="27"/>
      <c r="AN25" s="27"/>
    </row>
    <row r="26" spans="1:40" ht="15.75" customHeight="1">
      <c r="A26" s="27"/>
      <c r="B26" s="346"/>
      <c r="C26" s="383" t="str">
        <f>'2021リーグ日程表'!E152</f>
        <v>Around 40</v>
      </c>
      <c r="D26" s="350"/>
      <c r="E26" s="355" t="str">
        <f>IF(ISBLANK(P13),"",IF(E28=F28,"△",IF(E28&lt;F28,"●","○")))</f>
        <v/>
      </c>
      <c r="F26" s="345"/>
      <c r="G26" s="344" t="str">
        <f>IF(ISBLANK(P16),"",IF(G28=H28,"△",IF(G28&lt;H28,"●","○")))</f>
        <v/>
      </c>
      <c r="H26" s="345"/>
      <c r="I26" s="344" t="str">
        <f>IF(ISBLANK(P19),"",IF(I28=J28,"△",IF(I28&lt;J28,"●","○")))</f>
        <v/>
      </c>
      <c r="J26" s="345"/>
      <c r="K26" s="344" t="str">
        <f>IF(ISBLANK(P22),"",IF(K28=L28,"△",IF(K28&lt;L28,"●","○")))</f>
        <v/>
      </c>
      <c r="L26" s="345"/>
      <c r="M26" s="382" t="str">
        <f>IF(ISBLANK(P25),"",IF(M28=N28,"△",IF(M28&lt;N28,"●","○")))</f>
        <v/>
      </c>
      <c r="N26" s="174"/>
      <c r="O26" s="344"/>
      <c r="P26" s="345"/>
      <c r="Q26" s="372" t="str">
        <f>IF(ISBLANK(Q28),"",IF(Q28=R28,"△",IF(Q28&lt;R28,"●","○")))</f>
        <v/>
      </c>
      <c r="R26" s="345"/>
      <c r="S26" s="344" t="str">
        <f>IF(ISBLANK(S28),"",IF(S28=T28,"△",IF(S28&lt;T28,"●","○")))</f>
        <v/>
      </c>
      <c r="T26" s="345"/>
      <c r="U26" s="344" t="str">
        <f>IF(ISBLANK(U28),"",IF(U28=V28,"△",IF(U28&lt;V28,"●","○")))</f>
        <v/>
      </c>
      <c r="V26" s="345"/>
      <c r="W26" s="344" t="str">
        <f>IF(ISBLANK(W28),"",IF(W28=X28,"△",IF(W28&lt;X28,"●","○")))</f>
        <v/>
      </c>
      <c r="X26" s="345"/>
      <c r="Y26" s="385">
        <f>COUNTIF(E26:X26,$AC$3)</f>
        <v>0</v>
      </c>
      <c r="Z26" s="365">
        <f>COUNTIF(E26:X26,$AC$4)</f>
        <v>0</v>
      </c>
      <c r="AA26" s="376">
        <f>COUNTIF(E26:X26,$AC$5)</f>
        <v>0</v>
      </c>
      <c r="AB26" s="374">
        <f>SUM(E27:X27)</f>
        <v>0</v>
      </c>
      <c r="AC26" s="365">
        <f>SUMIF($E$10:$X$10,$AC$8,E28:X28)</f>
        <v>0</v>
      </c>
      <c r="AD26" s="365">
        <f>SUMIF($E$10:$X$10,$AD$8,E28:X28)</f>
        <v>0</v>
      </c>
      <c r="AE26" s="370">
        <f>SUM(AC26-AD26)</f>
        <v>0</v>
      </c>
      <c r="AF26" s="367">
        <f>SUM(AL26)</f>
        <v>0</v>
      </c>
      <c r="AG26" s="27"/>
      <c r="AH26" s="380">
        <f>+AB26*1000</f>
        <v>0</v>
      </c>
      <c r="AI26" s="381">
        <f>SUM(AE26)</f>
        <v>0</v>
      </c>
      <c r="AJ26" s="379">
        <f>AC26/1000</f>
        <v>0</v>
      </c>
      <c r="AK26" s="377">
        <f>SUM(AH26:AJ28)</f>
        <v>0</v>
      </c>
      <c r="AL26" s="378" t="str">
        <f>IF(AK26=0,"",RANK(AK26,$AK$11:$AK$40))</f>
        <v/>
      </c>
      <c r="AM26" s="27"/>
      <c r="AN26" s="27"/>
    </row>
    <row r="27" spans="1:40" ht="15.75" hidden="1" customHeight="1">
      <c r="A27" s="27"/>
      <c r="B27" s="347"/>
      <c r="C27" s="174"/>
      <c r="D27" s="351"/>
      <c r="E27" s="384">
        <f>SUMIF($AC$3:$AC$5,E26,$AD$3:$AD$5)</f>
        <v>0</v>
      </c>
      <c r="F27" s="337"/>
      <c r="G27" s="343">
        <f>SUMIF($AC$3:$AC$5,G26,$AD$3:$AD$5)</f>
        <v>0</v>
      </c>
      <c r="H27" s="337"/>
      <c r="I27" s="343">
        <f>SUMIF($AC$3:$AC$5,I26,$AD$3:$AD$5)</f>
        <v>0</v>
      </c>
      <c r="J27" s="337"/>
      <c r="K27" s="343">
        <f>SUMIF($AC$3:$AC$5,K26,$AD$3:$AD$5)</f>
        <v>0</v>
      </c>
      <c r="L27" s="337"/>
      <c r="M27" s="343">
        <f>SUMIF($AC$3:$AC$5,M26,$AD$3:$AD$5)</f>
        <v>0</v>
      </c>
      <c r="N27" s="174"/>
      <c r="O27" s="353"/>
      <c r="P27" s="337"/>
      <c r="Q27" s="373">
        <f>SUMIF($AC$3:$AC$5,Q26,$AD$3:$AD$5)</f>
        <v>0</v>
      </c>
      <c r="R27" s="337"/>
      <c r="S27" s="343">
        <f>SUMIF($AC$3:$AC$5,S26,$AD$3:$AD$5)</f>
        <v>0</v>
      </c>
      <c r="T27" s="337"/>
      <c r="U27" s="343">
        <f>SUMIF($AC$3:$AC$5,U26,$AD$3:$AD$5)</f>
        <v>0</v>
      </c>
      <c r="V27" s="337"/>
      <c r="W27" s="343">
        <f>SUMIF($AC$3:$AC$5,W26,$AD$3:$AD$5)</f>
        <v>0</v>
      </c>
      <c r="X27" s="337"/>
      <c r="Y27" s="337"/>
      <c r="Z27" s="209"/>
      <c r="AA27" s="353"/>
      <c r="AB27" s="375"/>
      <c r="AC27" s="209"/>
      <c r="AD27" s="209"/>
      <c r="AE27" s="371"/>
      <c r="AF27" s="368"/>
      <c r="AG27" s="27"/>
      <c r="AH27" s="375"/>
      <c r="AI27" s="209"/>
      <c r="AJ27" s="209"/>
      <c r="AK27" s="371"/>
      <c r="AL27" s="368"/>
      <c r="AM27" s="27"/>
      <c r="AN27" s="27"/>
    </row>
    <row r="28" spans="1:40" ht="15.75" customHeight="1">
      <c r="A28" s="27"/>
      <c r="B28" s="348"/>
      <c r="C28" s="341"/>
      <c r="D28" s="352"/>
      <c r="E28" s="58" t="str">
        <f>IF(ISBLANK(P13),"",SUM(P13))</f>
        <v/>
      </c>
      <c r="F28" s="59" t="str">
        <f>IF(ISBLANK(O13),"",SUM(O13))</f>
        <v/>
      </c>
      <c r="G28" s="60" t="str">
        <f>IF(ISBLANK(P16),"",SUM(P16))</f>
        <v/>
      </c>
      <c r="H28" s="61" t="str">
        <f>IF(ISBLANK(O16),"",SUM(O16))</f>
        <v/>
      </c>
      <c r="I28" s="60" t="str">
        <f>IF(ISBLANK(P19),"",SUM(P19))</f>
        <v/>
      </c>
      <c r="J28" s="61" t="str">
        <f>IF(ISBLANK(O19),"",SUM(O19))</f>
        <v/>
      </c>
      <c r="K28" s="60" t="str">
        <f>IF(ISBLANK(P22),"",SUM(P22))</f>
        <v/>
      </c>
      <c r="L28" s="61" t="str">
        <f>IF(ISBLANK(O22),"",SUM(O22))</f>
        <v/>
      </c>
      <c r="M28" s="60" t="str">
        <f>IF(ISBLANK(P25),"",SUM(P25))</f>
        <v/>
      </c>
      <c r="N28" s="63" t="str">
        <f>IF(ISBLANK(O25),"",SUM(O25))</f>
        <v/>
      </c>
      <c r="O28" s="354"/>
      <c r="P28" s="342"/>
      <c r="Q28" s="65"/>
      <c r="R28" s="64"/>
      <c r="S28" s="56"/>
      <c r="T28" s="57"/>
      <c r="U28" s="56"/>
      <c r="V28" s="57"/>
      <c r="W28" s="56"/>
      <c r="X28" s="57"/>
      <c r="Y28" s="342"/>
      <c r="Z28" s="366"/>
      <c r="AA28" s="354"/>
      <c r="AB28" s="304"/>
      <c r="AC28" s="366"/>
      <c r="AD28" s="366"/>
      <c r="AE28" s="298"/>
      <c r="AF28" s="369"/>
      <c r="AG28" s="27"/>
      <c r="AH28" s="304"/>
      <c r="AI28" s="366"/>
      <c r="AJ28" s="366"/>
      <c r="AK28" s="298"/>
      <c r="AL28" s="369"/>
      <c r="AM28" s="27"/>
      <c r="AN28" s="27"/>
    </row>
    <row r="29" spans="1:40" ht="15.75" customHeight="1">
      <c r="A29" s="27"/>
      <c r="B29" s="346"/>
      <c r="C29" s="383" t="str">
        <f>'2021リーグ日程表'!E153</f>
        <v>RVS</v>
      </c>
      <c r="D29" s="350"/>
      <c r="E29" s="355" t="str">
        <f>IF(ISBLANK(R13),"",IF(E31=F31,"△",IF(E31&lt;F31,"●","○")))</f>
        <v/>
      </c>
      <c r="F29" s="345"/>
      <c r="G29" s="344" t="str">
        <f>IF(ISBLANK(R16),"",IF(G31=H31,"△",IF(G31&lt;H31,"●","○")))</f>
        <v/>
      </c>
      <c r="H29" s="345"/>
      <c r="I29" s="344" t="str">
        <f>IF(ISBLANK(R19),"",IF(I31=J31,"△",IF(I31&lt;J31,"●","○")))</f>
        <v/>
      </c>
      <c r="J29" s="345"/>
      <c r="K29" s="344" t="str">
        <f>IF(ISBLANK(R22),"",IF(K31=L31,"△",IF(K31&lt;L31,"●","○")))</f>
        <v/>
      </c>
      <c r="L29" s="345"/>
      <c r="M29" s="344" t="str">
        <f>IF(ISBLANK(R25),"",IF(M31=N31,"△",IF(M31&lt;N31,"●","○")))</f>
        <v/>
      </c>
      <c r="N29" s="345"/>
      <c r="O29" s="382" t="str">
        <f>IF(ISBLANK(R28),"",IF(O31=P31,"△",IF(O31&lt;P31,"●","○")))</f>
        <v/>
      </c>
      <c r="P29" s="174"/>
      <c r="Q29" s="344"/>
      <c r="R29" s="345"/>
      <c r="S29" s="372" t="str">
        <f>IF(ISBLANK(S31),"",IF(S31=T31,"△",IF(S31&lt;T31,"●","○")))</f>
        <v/>
      </c>
      <c r="T29" s="345"/>
      <c r="U29" s="344" t="str">
        <f>IF(ISBLANK(U31),"",IF(U31=V31,"△",IF(U31&lt;V31,"●","○")))</f>
        <v/>
      </c>
      <c r="V29" s="345"/>
      <c r="W29" s="344" t="str">
        <f>IF(ISBLANK(W31),"",IF(W31=X31,"△",IF(W31&lt;X31,"●","○")))</f>
        <v/>
      </c>
      <c r="X29" s="345"/>
      <c r="Y29" s="385">
        <f>COUNTIF(E29:X29,$AC$3)</f>
        <v>0</v>
      </c>
      <c r="Z29" s="365">
        <f>COUNTIF(E29:X29,$AC$4)</f>
        <v>0</v>
      </c>
      <c r="AA29" s="376">
        <f>COUNTIF(E29:X29,$AC$5)</f>
        <v>0</v>
      </c>
      <c r="AB29" s="374">
        <f>SUM(E30:X30)</f>
        <v>0</v>
      </c>
      <c r="AC29" s="365">
        <f>SUMIF($E$10:$X$10,$AC$8,E31:X31)</f>
        <v>0</v>
      </c>
      <c r="AD29" s="365">
        <f>SUMIF($E$10:$X$10,$AD$8,E31:X31)</f>
        <v>0</v>
      </c>
      <c r="AE29" s="370">
        <f>SUM(AC29-AD29)</f>
        <v>0</v>
      </c>
      <c r="AF29" s="367">
        <f>SUM(AL29)</f>
        <v>0</v>
      </c>
      <c r="AG29" s="27"/>
      <c r="AH29" s="380">
        <f>+AB29*1000</f>
        <v>0</v>
      </c>
      <c r="AI29" s="381">
        <f>SUM(AE29)</f>
        <v>0</v>
      </c>
      <c r="AJ29" s="379">
        <f>AC29/1000</f>
        <v>0</v>
      </c>
      <c r="AK29" s="377">
        <f>SUM(AH29:AJ31)</f>
        <v>0</v>
      </c>
      <c r="AL29" s="378" t="str">
        <f>IF(AK29=0,"",RANK(AK29,$AK$11:$AK$40))</f>
        <v/>
      </c>
      <c r="AM29" s="27"/>
      <c r="AN29" s="27"/>
    </row>
    <row r="30" spans="1:40" ht="15.75" hidden="1" customHeight="1">
      <c r="A30" s="27"/>
      <c r="B30" s="347"/>
      <c r="C30" s="174"/>
      <c r="D30" s="351"/>
      <c r="E30" s="384">
        <f>SUMIF($AC$3:$AC$5,E29,$AD$3:$AD$5)</f>
        <v>0</v>
      </c>
      <c r="F30" s="337"/>
      <c r="G30" s="343">
        <f>SUMIF($AC$3:$AC$5,G29,$AD$3:$AD$5)</f>
        <v>0</v>
      </c>
      <c r="H30" s="337"/>
      <c r="I30" s="343">
        <f>SUMIF($AC$3:$AC$5,I29,$AD$3:$AD$5)</f>
        <v>0</v>
      </c>
      <c r="J30" s="337"/>
      <c r="K30" s="343">
        <f>SUMIF($AC$3:$AC$5,K29,$AD$3:$AD$5)</f>
        <v>0</v>
      </c>
      <c r="L30" s="337"/>
      <c r="M30" s="343">
        <f>SUMIF($AC$3:$AC$5,M29,$AD$3:$AD$5)</f>
        <v>0</v>
      </c>
      <c r="N30" s="337"/>
      <c r="O30" s="343">
        <f>SUMIF($AC$3:$AC$5,O29,$AD$3:$AD$5)</f>
        <v>0</v>
      </c>
      <c r="P30" s="174"/>
      <c r="Q30" s="353"/>
      <c r="R30" s="337"/>
      <c r="S30" s="373">
        <f>SUMIF($AC$3:$AC$5,S29,$AD$3:$AD$5)</f>
        <v>0</v>
      </c>
      <c r="T30" s="337"/>
      <c r="U30" s="343">
        <f>SUMIF($AC$3:$AC$5,U29,$AD$3:$AD$5)</f>
        <v>0</v>
      </c>
      <c r="V30" s="337"/>
      <c r="W30" s="343">
        <f>SUMIF($AC$3:$AC$5,W29,$AD$3:$AD$5)</f>
        <v>0</v>
      </c>
      <c r="X30" s="337"/>
      <c r="Y30" s="337"/>
      <c r="Z30" s="209"/>
      <c r="AA30" s="353"/>
      <c r="AB30" s="375"/>
      <c r="AC30" s="209"/>
      <c r="AD30" s="209"/>
      <c r="AE30" s="371"/>
      <c r="AF30" s="368"/>
      <c r="AG30" s="27"/>
      <c r="AH30" s="375"/>
      <c r="AI30" s="209"/>
      <c r="AJ30" s="209"/>
      <c r="AK30" s="371"/>
      <c r="AL30" s="368"/>
      <c r="AM30" s="27"/>
      <c r="AN30" s="27"/>
    </row>
    <row r="31" spans="1:40" ht="15.75" customHeight="1">
      <c r="A31" s="27"/>
      <c r="B31" s="348"/>
      <c r="C31" s="341"/>
      <c r="D31" s="352"/>
      <c r="E31" s="58" t="str">
        <f>IF(ISBLANK(R13),"",SUM(R13))</f>
        <v/>
      </c>
      <c r="F31" s="59" t="str">
        <f>IF(ISBLANK(Q13),"",SUM(Q13))</f>
        <v/>
      </c>
      <c r="G31" s="60" t="str">
        <f>IF(ISBLANK(R16),"",SUM(R16))</f>
        <v/>
      </c>
      <c r="H31" s="61" t="str">
        <f>IF(ISBLANK(Q16),"",SUM(Q16))</f>
        <v/>
      </c>
      <c r="I31" s="60" t="str">
        <f>IF(ISBLANK(R19),"",SUM(R19))</f>
        <v/>
      </c>
      <c r="J31" s="61" t="str">
        <f>IF(ISBLANK(Q19),"",SUM(Q19))</f>
        <v/>
      </c>
      <c r="K31" s="60" t="str">
        <f>IF(ISBLANK(R22),"",SUM(R22))</f>
        <v/>
      </c>
      <c r="L31" s="61" t="str">
        <f>IF(ISBLANK(Q22),"",SUM(Q22))</f>
        <v/>
      </c>
      <c r="M31" s="60" t="str">
        <f>IF(ISBLANK(R25),"",SUM(R25))</f>
        <v/>
      </c>
      <c r="N31" s="61" t="str">
        <f>IF(ISBLANK(Q25),"",SUM(Q25))</f>
        <v/>
      </c>
      <c r="O31" s="60" t="str">
        <f>IF(ISBLANK(R28),"",SUM(R28))</f>
        <v/>
      </c>
      <c r="P31" s="63" t="str">
        <f>IF(ISBLANK(Q28),"",SUM(Q28))</f>
        <v/>
      </c>
      <c r="Q31" s="354"/>
      <c r="R31" s="342"/>
      <c r="S31" s="65"/>
      <c r="T31" s="64"/>
      <c r="U31" s="56"/>
      <c r="V31" s="57"/>
      <c r="W31" s="56"/>
      <c r="X31" s="57"/>
      <c r="Y31" s="342"/>
      <c r="Z31" s="366"/>
      <c r="AA31" s="354"/>
      <c r="AB31" s="304"/>
      <c r="AC31" s="366"/>
      <c r="AD31" s="366"/>
      <c r="AE31" s="298"/>
      <c r="AF31" s="369"/>
      <c r="AG31" s="27"/>
      <c r="AH31" s="304"/>
      <c r="AI31" s="366"/>
      <c r="AJ31" s="366"/>
      <c r="AK31" s="298"/>
      <c r="AL31" s="369"/>
      <c r="AM31" s="27"/>
      <c r="AN31" s="27"/>
    </row>
    <row r="32" spans="1:40" ht="15.75" customHeight="1">
      <c r="A32" s="27"/>
      <c r="B32" s="346"/>
      <c r="C32" s="383" t="str">
        <f>'2021リーグ日程表'!E154</f>
        <v>KDW</v>
      </c>
      <c r="D32" s="151"/>
      <c r="E32" s="355" t="str">
        <f>IF(ISBLANK(T13),"",IF(E34=F34,"△",IF(E34&lt;F34,"●","○")))</f>
        <v/>
      </c>
      <c r="F32" s="345"/>
      <c r="G32" s="344" t="str">
        <f>IF(ISBLANK(T16),"",IF(G34=H34,"△",IF(G34&lt;H34,"●","○")))</f>
        <v/>
      </c>
      <c r="H32" s="345"/>
      <c r="I32" s="344" t="str">
        <f>IF(ISBLANK(T19),"",IF(I34=J34,"△",IF(I34&lt;J34,"●","○")))</f>
        <v/>
      </c>
      <c r="J32" s="345"/>
      <c r="K32" s="344" t="str">
        <f>IF(ISBLANK(T22),"",IF(K34=L34,"△",IF(K34&lt;L34,"●","○")))</f>
        <v/>
      </c>
      <c r="L32" s="345"/>
      <c r="M32" s="344" t="str">
        <f>IF(ISBLANK(T25),"",IF(M34=N34,"△",IF(M34&lt;N34,"●","○")))</f>
        <v/>
      </c>
      <c r="N32" s="345"/>
      <c r="O32" s="344" t="str">
        <f>IF(ISBLANK(T28),"",IF(O34=P34,"△",IF(O34&lt;P34,"●","○")))</f>
        <v/>
      </c>
      <c r="P32" s="345"/>
      <c r="Q32" s="382" t="str">
        <f>IF(ISBLANK(T31),"",IF(Q34=R34,"△",IF(Q34&lt;R34,"●","○")))</f>
        <v/>
      </c>
      <c r="R32" s="174"/>
      <c r="S32" s="344"/>
      <c r="T32" s="345"/>
      <c r="U32" s="372" t="str">
        <f>IF(ISBLANK(U34),"",IF(U34=V34,"△",IF(U34&lt;V34,"●","○")))</f>
        <v/>
      </c>
      <c r="V32" s="345"/>
      <c r="W32" s="344" t="str">
        <f>IF(ISBLANK(W34),"",IF(W34=X34,"△",IF(W34&lt;X34,"●","○")))</f>
        <v/>
      </c>
      <c r="X32" s="345"/>
      <c r="Y32" s="385">
        <f>COUNTIF(E32:X32,$AC$3)</f>
        <v>0</v>
      </c>
      <c r="Z32" s="365">
        <f>COUNTIF(E32:X32,$AC$4)</f>
        <v>0</v>
      </c>
      <c r="AA32" s="376">
        <f>COUNTIF(E32:X32,$AC$5)</f>
        <v>0</v>
      </c>
      <c r="AB32" s="374">
        <f>SUM(E33:X33)</f>
        <v>0</v>
      </c>
      <c r="AC32" s="365">
        <f>SUMIF($E$10:$X$10,$AC$8,E34:X34)</f>
        <v>0</v>
      </c>
      <c r="AD32" s="365">
        <f>SUMIF($E$10:$X$10,$AD$8,E34:X34)</f>
        <v>0</v>
      </c>
      <c r="AE32" s="370">
        <f>SUM(AC32-AD32)</f>
        <v>0</v>
      </c>
      <c r="AF32" s="367">
        <f>SUM(AL32)</f>
        <v>0</v>
      </c>
      <c r="AG32" s="27"/>
      <c r="AH32" s="380">
        <f>+AB32*1000</f>
        <v>0</v>
      </c>
      <c r="AI32" s="381">
        <f>SUM(AE32)</f>
        <v>0</v>
      </c>
      <c r="AJ32" s="379">
        <f>AC32/1000</f>
        <v>0</v>
      </c>
      <c r="AK32" s="377">
        <f>SUM(AH32:AJ34)</f>
        <v>0</v>
      </c>
      <c r="AL32" s="378" t="str">
        <f>IF(AK32=0,"",RANK(AK32,$AK$11:$AK$40))</f>
        <v/>
      </c>
      <c r="AM32" s="27"/>
      <c r="AN32" s="27"/>
    </row>
    <row r="33" spans="1:40" ht="15.75" hidden="1" customHeight="1">
      <c r="A33" s="27"/>
      <c r="B33" s="347"/>
      <c r="C33" s="174"/>
      <c r="D33" s="66"/>
      <c r="E33" s="384">
        <f>SUMIF($AC$3:$AC$5,E32,$AD$3:$AD$5)</f>
        <v>0</v>
      </c>
      <c r="F33" s="337"/>
      <c r="G33" s="343">
        <f>SUMIF($AC$3:$AC$5,G32,$AD$3:$AD$5)</f>
        <v>0</v>
      </c>
      <c r="H33" s="337"/>
      <c r="I33" s="343">
        <f>SUMIF($AC$3:$AC$5,I32,$AD$3:$AD$5)</f>
        <v>0</v>
      </c>
      <c r="J33" s="337"/>
      <c r="K33" s="343">
        <f>SUMIF($AC$3:$AC$5,K32,$AD$3:$AD$5)</f>
        <v>0</v>
      </c>
      <c r="L33" s="337"/>
      <c r="M33" s="343">
        <f>SUMIF($AC$3:$AC$5,M32,$AD$3:$AD$5)</f>
        <v>0</v>
      </c>
      <c r="N33" s="337"/>
      <c r="O33" s="343">
        <f>SUMIF($AC$3:$AC$5,O32,$AD$3:$AD$5)</f>
        <v>0</v>
      </c>
      <c r="P33" s="337"/>
      <c r="Q33" s="343">
        <f>SUMIF($AC$3:$AC$5,Q32,$AD$3:$AD$5)</f>
        <v>0</v>
      </c>
      <c r="R33" s="174"/>
      <c r="S33" s="353"/>
      <c r="T33" s="337"/>
      <c r="U33" s="373">
        <f>SUMIF($AC$3:$AC$5,U32,$AD$3:$AD$5)</f>
        <v>0</v>
      </c>
      <c r="V33" s="337"/>
      <c r="W33" s="343">
        <f>SUMIF($AC$3:$AC$5,W32,$AD$3:$AD$5)</f>
        <v>0</v>
      </c>
      <c r="X33" s="337"/>
      <c r="Y33" s="337"/>
      <c r="Z33" s="209"/>
      <c r="AA33" s="353"/>
      <c r="AB33" s="375"/>
      <c r="AC33" s="209"/>
      <c r="AD33" s="209"/>
      <c r="AE33" s="371"/>
      <c r="AF33" s="368"/>
      <c r="AG33" s="27"/>
      <c r="AH33" s="375"/>
      <c r="AI33" s="209"/>
      <c r="AJ33" s="209"/>
      <c r="AK33" s="371"/>
      <c r="AL33" s="368"/>
      <c r="AM33" s="27"/>
      <c r="AN33" s="27"/>
    </row>
    <row r="34" spans="1:40" ht="15.75" customHeight="1">
      <c r="A34" s="27"/>
      <c r="B34" s="348"/>
      <c r="C34" s="341"/>
      <c r="D34" s="67"/>
      <c r="E34" s="58" t="str">
        <f>IF(ISBLANK(T13),"",SUM(T13))</f>
        <v/>
      </c>
      <c r="F34" s="59" t="str">
        <f>IF(ISBLANK(S13),"",SUM(S13))</f>
        <v/>
      </c>
      <c r="G34" s="60" t="str">
        <f>IF(ISBLANK(T16),"",SUM(T16))</f>
        <v/>
      </c>
      <c r="H34" s="61" t="str">
        <f>IF(ISBLANK(S16),"",SUM(S16))</f>
        <v/>
      </c>
      <c r="I34" s="60" t="str">
        <f>IF(ISBLANK(T19),"",SUM(T19))</f>
        <v/>
      </c>
      <c r="J34" s="61" t="str">
        <f>IF(ISBLANK(S19),"",SUM(S19))</f>
        <v/>
      </c>
      <c r="K34" s="60" t="str">
        <f>IF(ISBLANK(T22),"",SUM(T22))</f>
        <v/>
      </c>
      <c r="L34" s="61" t="str">
        <f>IF(ISBLANK(S22),"",SUM(S22))</f>
        <v/>
      </c>
      <c r="M34" s="60" t="str">
        <f>IF(ISBLANK(T25),"",SUM(T25))</f>
        <v/>
      </c>
      <c r="N34" s="61" t="str">
        <f>IF(ISBLANK(S25),"",SUM(S25))</f>
        <v/>
      </c>
      <c r="O34" s="60" t="str">
        <f>IF(ISBLANK(T28),"",SUM(T28))</f>
        <v/>
      </c>
      <c r="P34" s="61" t="str">
        <f>IF(ISBLANK(S28),"",SUM(S28))</f>
        <v/>
      </c>
      <c r="Q34" s="60" t="str">
        <f>IF(ISBLANK(T31),"",SUM(T31))</f>
        <v/>
      </c>
      <c r="R34" s="63" t="str">
        <f>IF(ISBLANK(S31),"",SUM(S31))</f>
        <v/>
      </c>
      <c r="S34" s="354"/>
      <c r="T34" s="342"/>
      <c r="U34" s="65"/>
      <c r="V34" s="64"/>
      <c r="W34" s="56"/>
      <c r="X34" s="57"/>
      <c r="Y34" s="342"/>
      <c r="Z34" s="366"/>
      <c r="AA34" s="354"/>
      <c r="AB34" s="304"/>
      <c r="AC34" s="366"/>
      <c r="AD34" s="366"/>
      <c r="AE34" s="298"/>
      <c r="AF34" s="369"/>
      <c r="AG34" s="27"/>
      <c r="AH34" s="304"/>
      <c r="AI34" s="366"/>
      <c r="AJ34" s="366"/>
      <c r="AK34" s="298"/>
      <c r="AL34" s="369"/>
      <c r="AM34" s="27"/>
      <c r="AN34" s="27"/>
    </row>
    <row r="35" spans="1:40" ht="15.75" customHeight="1">
      <c r="A35" s="27"/>
      <c r="B35" s="346"/>
      <c r="C35" s="383" t="str">
        <f>'2021リーグ日程表'!E155</f>
        <v>レッドジョーカーズ</v>
      </c>
      <c r="D35" s="151"/>
      <c r="E35" s="355" t="str">
        <f>IF(ISBLANK(V13),"",IF(E37=F37,"△",IF(E37&lt;F37,"●","○")))</f>
        <v/>
      </c>
      <c r="F35" s="345"/>
      <c r="G35" s="344" t="str">
        <f>IF(ISBLANK(V16),"",IF(G37=H37,"△",IF(G37&lt;H37,"●","○")))</f>
        <v/>
      </c>
      <c r="H35" s="345"/>
      <c r="I35" s="344" t="str">
        <f>IF(ISBLANK(V19),"",IF(I37=J37,"△",IF(I37&lt;J37,"●","○")))</f>
        <v/>
      </c>
      <c r="J35" s="345"/>
      <c r="K35" s="344" t="str">
        <f>IF(ISBLANK(V22),"",IF(K37=L37,"△",IF(K37&lt;L37,"●","○")))</f>
        <v/>
      </c>
      <c r="L35" s="345"/>
      <c r="M35" s="344" t="str">
        <f>IF(ISBLANK(V25),"",IF(M37=N37,"△",IF(M37&lt;N37,"●","○")))</f>
        <v/>
      </c>
      <c r="N35" s="345"/>
      <c r="O35" s="344" t="str">
        <f>IF(ISBLANK(V28),"",IF(O37=P37,"△",IF(O37&lt;P37,"●","○")))</f>
        <v/>
      </c>
      <c r="P35" s="345"/>
      <c r="Q35" s="344" t="str">
        <f>IF(ISBLANK(V31),"",IF(Q37=R37,"△",IF(Q37&lt;R37,"●","○")))</f>
        <v/>
      </c>
      <c r="R35" s="345"/>
      <c r="S35" s="382" t="str">
        <f>IF(ISBLANK(V34),"",IF(S37=T37,"△",IF(S37&lt;T37,"●","○")))</f>
        <v/>
      </c>
      <c r="T35" s="174"/>
      <c r="U35" s="344"/>
      <c r="V35" s="345"/>
      <c r="W35" s="372" t="str">
        <f>IF(ISBLANK(W37),"",IF(W37=X37,"△",IF(W37&lt;X37,"●","○")))</f>
        <v/>
      </c>
      <c r="X35" s="345"/>
      <c r="Y35" s="385">
        <f>COUNTIF(E35:X35,$AC$3)</f>
        <v>0</v>
      </c>
      <c r="Z35" s="365">
        <f>COUNTIF(E35:X35,$AC$4)</f>
        <v>0</v>
      </c>
      <c r="AA35" s="376">
        <f>COUNTIF(E35:X35,$AC$5)</f>
        <v>0</v>
      </c>
      <c r="AB35" s="374">
        <f>SUM(E36:X36)</f>
        <v>0</v>
      </c>
      <c r="AC35" s="365">
        <f>SUMIF($E$10:$X$10,$AC$8,E37:X37)</f>
        <v>0</v>
      </c>
      <c r="AD35" s="365">
        <f>SUMIF($E$10:$X$10,$AD$8,E37:X37)</f>
        <v>0</v>
      </c>
      <c r="AE35" s="370">
        <f>SUM(AC35-AD35)</f>
        <v>0</v>
      </c>
      <c r="AF35" s="367">
        <f>SUM(AL35)</f>
        <v>0</v>
      </c>
      <c r="AG35" s="27"/>
      <c r="AH35" s="380">
        <f>+AB35*1000</f>
        <v>0</v>
      </c>
      <c r="AI35" s="381">
        <f>SUM(AE35)</f>
        <v>0</v>
      </c>
      <c r="AJ35" s="379">
        <f>AC35/1000</f>
        <v>0</v>
      </c>
      <c r="AK35" s="377">
        <f>SUM(AH35:AJ37)</f>
        <v>0</v>
      </c>
      <c r="AL35" s="378" t="str">
        <f>IF(AK35=0,"",RANK(AK35,$AK$11:$AK$40))</f>
        <v/>
      </c>
      <c r="AM35" s="27"/>
      <c r="AN35" s="27"/>
    </row>
    <row r="36" spans="1:40" ht="15.75" hidden="1" customHeight="1">
      <c r="A36" s="27"/>
      <c r="B36" s="347"/>
      <c r="C36" s="174"/>
      <c r="D36" s="66"/>
      <c r="E36" s="384">
        <f>SUMIF($AC$3:$AC$5,E35,$AD$3:$AD$5)</f>
        <v>0</v>
      </c>
      <c r="F36" s="337"/>
      <c r="G36" s="343">
        <f>SUMIF($AC$3:$AC$5,G35,$AD$3:$AD$5)</f>
        <v>0</v>
      </c>
      <c r="H36" s="337"/>
      <c r="I36" s="343">
        <f>SUMIF($AC$3:$AC$5,I35,$AD$3:$AD$5)</f>
        <v>0</v>
      </c>
      <c r="J36" s="337"/>
      <c r="K36" s="343">
        <f>SUMIF($AC$3:$AC$5,K35,$AD$3:$AD$5)</f>
        <v>0</v>
      </c>
      <c r="L36" s="337"/>
      <c r="M36" s="343">
        <f>SUMIF($AC$3:$AC$5,M35,$AD$3:$AD$5)</f>
        <v>0</v>
      </c>
      <c r="N36" s="337"/>
      <c r="O36" s="343">
        <f>SUMIF($AC$3:$AC$5,O35,$AD$3:$AD$5)</f>
        <v>0</v>
      </c>
      <c r="P36" s="337"/>
      <c r="Q36" s="343">
        <f>SUMIF($AC$3:$AC$5,Q35,$AD$3:$AD$5)</f>
        <v>0</v>
      </c>
      <c r="R36" s="337"/>
      <c r="S36" s="343">
        <f>SUMIF($AC$3:$AC$5,S35,$AD$3:$AD$5)</f>
        <v>0</v>
      </c>
      <c r="T36" s="174"/>
      <c r="U36" s="353"/>
      <c r="V36" s="337"/>
      <c r="W36" s="373">
        <f>SUMIF($AC$3:$AC$5,W35,$AD$3:$AD$5)</f>
        <v>0</v>
      </c>
      <c r="X36" s="337"/>
      <c r="Y36" s="337"/>
      <c r="Z36" s="209"/>
      <c r="AA36" s="353"/>
      <c r="AB36" s="375"/>
      <c r="AC36" s="209"/>
      <c r="AD36" s="209"/>
      <c r="AE36" s="371"/>
      <c r="AF36" s="368"/>
      <c r="AG36" s="27"/>
      <c r="AH36" s="375"/>
      <c r="AI36" s="209"/>
      <c r="AJ36" s="209"/>
      <c r="AK36" s="371"/>
      <c r="AL36" s="368"/>
      <c r="AM36" s="27"/>
      <c r="AN36" s="27"/>
    </row>
    <row r="37" spans="1:40" ht="15.75" customHeight="1">
      <c r="A37" s="27"/>
      <c r="B37" s="348"/>
      <c r="C37" s="341"/>
      <c r="D37" s="67"/>
      <c r="E37" s="58" t="str">
        <f>IF(ISBLANK(V13),"",SUM(V13))</f>
        <v/>
      </c>
      <c r="F37" s="59" t="str">
        <f>IF(ISBLANK(U13),"",SUM(U13))</f>
        <v/>
      </c>
      <c r="G37" s="60" t="str">
        <f>IF(ISBLANK(V16),"",SUM(V16))</f>
        <v/>
      </c>
      <c r="H37" s="61" t="str">
        <f>IF(ISBLANK(U16),"",SUM(U16))</f>
        <v/>
      </c>
      <c r="I37" s="60" t="str">
        <f>IF(ISBLANK(V19),"",SUM(V19))</f>
        <v/>
      </c>
      <c r="J37" s="61" t="str">
        <f>IF(ISBLANK(U19),"",SUM(U19))</f>
        <v/>
      </c>
      <c r="K37" s="60" t="str">
        <f>IF(ISBLANK(V22),"",SUM(V22))</f>
        <v/>
      </c>
      <c r="L37" s="61" t="str">
        <f>IF(ISBLANK(U22),"",SUM(U22))</f>
        <v/>
      </c>
      <c r="M37" s="60" t="str">
        <f>IF(ISBLANK(V25),"",SUM(V25))</f>
        <v/>
      </c>
      <c r="N37" s="61" t="str">
        <f>IF(ISBLANK(U25),"",SUM(U25))</f>
        <v/>
      </c>
      <c r="O37" s="60" t="str">
        <f>IF(ISBLANK(V28),"",SUM(V28))</f>
        <v/>
      </c>
      <c r="P37" s="61" t="str">
        <f>IF(ISBLANK(U28),"",SUM(U28))</f>
        <v/>
      </c>
      <c r="Q37" s="60" t="str">
        <f>IF(ISBLANK(V31),"",SUM(V31))</f>
        <v/>
      </c>
      <c r="R37" s="61" t="str">
        <f>IF(ISBLANK(U31),"",SUM(U31))</f>
        <v/>
      </c>
      <c r="S37" s="60" t="str">
        <f>IF(ISBLANK(V34),"",SUM(V34))</f>
        <v/>
      </c>
      <c r="T37" s="63" t="str">
        <f>IF(ISBLANK(U34),"",SUM(U34))</f>
        <v/>
      </c>
      <c r="U37" s="354"/>
      <c r="V37" s="342"/>
      <c r="W37" s="65"/>
      <c r="X37" s="64"/>
      <c r="Y37" s="342"/>
      <c r="Z37" s="366"/>
      <c r="AA37" s="354"/>
      <c r="AB37" s="304"/>
      <c r="AC37" s="366"/>
      <c r="AD37" s="366"/>
      <c r="AE37" s="298"/>
      <c r="AF37" s="369"/>
      <c r="AG37" s="27"/>
      <c r="AH37" s="304"/>
      <c r="AI37" s="366"/>
      <c r="AJ37" s="366"/>
      <c r="AK37" s="298"/>
      <c r="AL37" s="369"/>
      <c r="AM37" s="27"/>
      <c r="AN37" s="27"/>
    </row>
    <row r="38" spans="1:40" ht="15.75" customHeight="1">
      <c r="A38" s="27"/>
      <c r="B38" s="346"/>
      <c r="C38" s="383" t="str">
        <f>'2021リーグ日程表'!E156</f>
        <v>東春</v>
      </c>
      <c r="D38" s="151"/>
      <c r="E38" s="355" t="str">
        <f>IF(ISBLANK(X13),"",IF(E40=F40,"△",IF(E40&lt;F40,"●","○")))</f>
        <v/>
      </c>
      <c r="F38" s="345"/>
      <c r="G38" s="344" t="str">
        <f>IF(ISBLANK(X16),"",IF(G40=H40,"△",IF(G40&lt;H40,"●","○")))</f>
        <v/>
      </c>
      <c r="H38" s="345"/>
      <c r="I38" s="344" t="str">
        <f>IF(ISBLANK(X19),"",IF(I40=J40,"△",IF(I40&lt;J40,"●","○")))</f>
        <v/>
      </c>
      <c r="J38" s="345"/>
      <c r="K38" s="344" t="str">
        <f>IF(ISBLANK(X22),"",IF(K40=L40,"△",IF(K40&lt;L40,"●","○")))</f>
        <v/>
      </c>
      <c r="L38" s="345"/>
      <c r="M38" s="344" t="str">
        <f>IF(ISBLANK(X25),"",IF(M40=N40,"△",IF(M40&lt;N40,"●","○")))</f>
        <v/>
      </c>
      <c r="N38" s="345"/>
      <c r="O38" s="344" t="str">
        <f>IF(ISBLANK(X28),"",IF(O40=P40,"△",IF(O40&lt;P40,"●","○")))</f>
        <v/>
      </c>
      <c r="P38" s="345"/>
      <c r="Q38" s="344" t="str">
        <f>IF(ISBLANK(X31),"",IF(Q40=R40,"△",IF(Q40&lt;R40,"●","○")))</f>
        <v/>
      </c>
      <c r="R38" s="345"/>
      <c r="S38" s="344" t="str">
        <f>IF(ISBLANK(X34),"",IF(S40=T40,"△",IF(S40&lt;T40,"●","○")))</f>
        <v/>
      </c>
      <c r="T38" s="345"/>
      <c r="U38" s="382" t="str">
        <f>IF(ISBLANK(X37),"",IF(U40=V40,"△",IF(U40&lt;V40,"●","○")))</f>
        <v/>
      </c>
      <c r="V38" s="174"/>
      <c r="W38" s="344"/>
      <c r="X38" s="345"/>
      <c r="Y38" s="385">
        <f>COUNTIF(E38:X38,$AC$3)</f>
        <v>0</v>
      </c>
      <c r="Z38" s="365">
        <f>COUNTIF(E38:X38,$AC$4)</f>
        <v>0</v>
      </c>
      <c r="AA38" s="376">
        <f>COUNTIF(E38:X38,$AC$5)</f>
        <v>0</v>
      </c>
      <c r="AB38" s="374">
        <f>SUM(E39:X39)</f>
        <v>0</v>
      </c>
      <c r="AC38" s="365">
        <f>SUMIF($E$10:$X$10,$AC$8,E40:X40)</f>
        <v>0</v>
      </c>
      <c r="AD38" s="365">
        <f>SUMIF($E$10:$X$10,$AD$8,E40:X40)</f>
        <v>0</v>
      </c>
      <c r="AE38" s="370">
        <f>SUM(AC38-AD38)</f>
        <v>0</v>
      </c>
      <c r="AF38" s="367">
        <f>SUM(AL38)</f>
        <v>0</v>
      </c>
      <c r="AG38" s="27"/>
      <c r="AH38" s="380">
        <f>+AB38*1000</f>
        <v>0</v>
      </c>
      <c r="AI38" s="381">
        <f>SUM(AE38)</f>
        <v>0</v>
      </c>
      <c r="AJ38" s="379">
        <f>AC38/1000</f>
        <v>0</v>
      </c>
      <c r="AK38" s="377">
        <f>SUM(AH38:AJ40)</f>
        <v>0</v>
      </c>
      <c r="AL38" s="378" t="str">
        <f>IF(AK38=0,"",RANK(AK38,$AK$11:$AK$40))</f>
        <v/>
      </c>
      <c r="AM38" s="27"/>
      <c r="AN38" s="27"/>
    </row>
    <row r="39" spans="1:40" ht="15.75" hidden="1" customHeight="1">
      <c r="A39" s="27"/>
      <c r="B39" s="347"/>
      <c r="C39" s="174"/>
      <c r="D39" s="66"/>
      <c r="E39" s="384">
        <f>SUMIF($AC$3:$AC$5,E38,$AD$3:$AD$5)</f>
        <v>0</v>
      </c>
      <c r="F39" s="337"/>
      <c r="G39" s="343">
        <f>SUMIF($AC$3:$AC$5,G38,$AD$3:$AD$5)</f>
        <v>0</v>
      </c>
      <c r="H39" s="337"/>
      <c r="I39" s="343">
        <f>SUMIF($AC$3:$AC$5,I38,$AD$3:$AD$5)</f>
        <v>0</v>
      </c>
      <c r="J39" s="337"/>
      <c r="K39" s="343">
        <f>SUMIF($AC$3:$AC$5,K38,$AD$3:$AD$5)</f>
        <v>0</v>
      </c>
      <c r="L39" s="337"/>
      <c r="M39" s="343">
        <f>SUMIF($AC$3:$AC$5,M38,$AD$3:$AD$5)</f>
        <v>0</v>
      </c>
      <c r="N39" s="337"/>
      <c r="O39" s="343">
        <f>SUMIF($AC$3:$AC$5,O38,$AD$3:$AD$5)</f>
        <v>0</v>
      </c>
      <c r="P39" s="337"/>
      <c r="Q39" s="343">
        <f>SUMIF($AC$3:$AC$5,Q38,$AD$3:$AD$5)</f>
        <v>0</v>
      </c>
      <c r="R39" s="337"/>
      <c r="S39" s="343">
        <f>SUMIF($AC$3:$AC$5,S38,$AD$3:$AD$5)</f>
        <v>0</v>
      </c>
      <c r="T39" s="337"/>
      <c r="U39" s="343">
        <f>SUMIF($AC$3:$AC$5,U38,$AD$3:$AD$5)</f>
        <v>0</v>
      </c>
      <c r="V39" s="174"/>
      <c r="W39" s="353"/>
      <c r="X39" s="337"/>
      <c r="Y39" s="337"/>
      <c r="Z39" s="209"/>
      <c r="AA39" s="353"/>
      <c r="AB39" s="375"/>
      <c r="AC39" s="209"/>
      <c r="AD39" s="209"/>
      <c r="AE39" s="371"/>
      <c r="AF39" s="368"/>
      <c r="AG39" s="27"/>
      <c r="AH39" s="375"/>
      <c r="AI39" s="209"/>
      <c r="AJ39" s="209"/>
      <c r="AK39" s="371"/>
      <c r="AL39" s="368"/>
      <c r="AM39" s="27"/>
      <c r="AN39" s="27"/>
    </row>
    <row r="40" spans="1:40" ht="15.75" customHeight="1">
      <c r="A40" s="27"/>
      <c r="B40" s="348"/>
      <c r="C40" s="341"/>
      <c r="D40" s="67"/>
      <c r="E40" s="58" t="str">
        <f>IF(ISBLANK(X13),"",SUM(X13))</f>
        <v/>
      </c>
      <c r="F40" s="59" t="str">
        <f>IF(ISBLANK(W13),"",SUM(W13))</f>
        <v/>
      </c>
      <c r="G40" s="60" t="str">
        <f>IF(ISBLANK(X16),"",SUM(X16))</f>
        <v/>
      </c>
      <c r="H40" s="61" t="str">
        <f>IF(ISBLANK(W16),"",SUM(W16))</f>
        <v/>
      </c>
      <c r="I40" s="60" t="str">
        <f>IF(ISBLANK(X19),"",SUM(X19))</f>
        <v/>
      </c>
      <c r="J40" s="61" t="str">
        <f>IF(ISBLANK(W19),"",SUM(W19))</f>
        <v/>
      </c>
      <c r="K40" s="60" t="str">
        <f>IF(ISBLANK(X22),"",SUM(X22))</f>
        <v/>
      </c>
      <c r="L40" s="61" t="str">
        <f>IF(ISBLANK(W22),"",SUM(W22))</f>
        <v/>
      </c>
      <c r="M40" s="60" t="str">
        <f>IF(ISBLANK(X25),"",SUM(X25))</f>
        <v/>
      </c>
      <c r="N40" s="61" t="str">
        <f>IF(ISBLANK(W25),"",SUM(W25))</f>
        <v/>
      </c>
      <c r="O40" s="60" t="str">
        <f>IF(ISBLANK(X28),"",SUM(X28))</f>
        <v/>
      </c>
      <c r="P40" s="61" t="str">
        <f>IF(ISBLANK(W28),"",SUM(W28))</f>
        <v/>
      </c>
      <c r="Q40" s="60" t="str">
        <f>IF(ISBLANK(X31),"",SUM(X31))</f>
        <v/>
      </c>
      <c r="R40" s="61" t="str">
        <f>IF(ISBLANK(W31),"",SUM(W31))</f>
        <v/>
      </c>
      <c r="S40" s="60" t="str">
        <f>IF(ISBLANK(X34),"",SUM(X34))</f>
        <v/>
      </c>
      <c r="T40" s="61" t="str">
        <f>IF(ISBLANK(W34),"",SUM(W34))</f>
        <v/>
      </c>
      <c r="U40" s="60" t="str">
        <f>IF(ISBLANK(X37),"",SUM(X37))</f>
        <v/>
      </c>
      <c r="V40" s="63" t="str">
        <f>IF(ISBLANK(W37),"",SUM(W37))</f>
        <v/>
      </c>
      <c r="W40" s="354"/>
      <c r="X40" s="342"/>
      <c r="Y40" s="342"/>
      <c r="Z40" s="366"/>
      <c r="AA40" s="354"/>
      <c r="AB40" s="304"/>
      <c r="AC40" s="366"/>
      <c r="AD40" s="366"/>
      <c r="AE40" s="298"/>
      <c r="AF40" s="369"/>
      <c r="AG40" s="27"/>
      <c r="AH40" s="304"/>
      <c r="AI40" s="366"/>
      <c r="AJ40" s="366"/>
      <c r="AK40" s="298"/>
      <c r="AL40" s="369"/>
      <c r="AM40" s="27"/>
      <c r="AN40" s="27"/>
    </row>
    <row r="41" spans="1:40" ht="15.75" customHeight="1">
      <c r="A41" s="27"/>
      <c r="B41" s="27"/>
      <c r="C41" s="29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8"/>
      <c r="Z41" s="28"/>
      <c r="AA41" s="28"/>
      <c r="AB41" s="28"/>
      <c r="AC41" s="28"/>
      <c r="AD41" s="28"/>
      <c r="AE41" s="28"/>
      <c r="AF41" s="28"/>
      <c r="AG41" s="27"/>
      <c r="AH41" s="28"/>
      <c r="AI41" s="28"/>
      <c r="AJ41" s="28"/>
      <c r="AK41" s="28"/>
      <c r="AL41" s="28"/>
      <c r="AM41" s="27"/>
      <c r="AN41" s="27"/>
    </row>
    <row r="42" spans="1:40" ht="12" hidden="1" customHeight="1">
      <c r="A42" s="27"/>
      <c r="B42" s="27"/>
      <c r="C42" s="29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8"/>
      <c r="Z42" s="28"/>
      <c r="AA42" s="28"/>
      <c r="AB42" s="28"/>
      <c r="AC42" s="28"/>
      <c r="AD42" s="28"/>
      <c r="AE42" s="28"/>
      <c r="AF42" s="28"/>
      <c r="AG42" s="27"/>
      <c r="AH42" s="28"/>
      <c r="AI42" s="28"/>
      <c r="AJ42" s="28"/>
      <c r="AK42" s="28"/>
      <c r="AL42" s="28"/>
      <c r="AM42" s="27"/>
      <c r="AN42" s="27"/>
    </row>
    <row r="43" spans="1:40" ht="24.75" hidden="1" customHeight="1">
      <c r="A43" s="27"/>
      <c r="B43" s="27"/>
      <c r="C43" s="29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68">
        <f t="shared" ref="Y43:AE43" si="0">MAX(Y11:Y40)</f>
        <v>0</v>
      </c>
      <c r="Z43" s="69">
        <f t="shared" si="0"/>
        <v>0</v>
      </c>
      <c r="AA43" s="69">
        <f t="shared" si="0"/>
        <v>0</v>
      </c>
      <c r="AB43" s="69">
        <f t="shared" si="0"/>
        <v>0</v>
      </c>
      <c r="AC43" s="69">
        <f t="shared" si="0"/>
        <v>0</v>
      </c>
      <c r="AD43" s="69">
        <f t="shared" si="0"/>
        <v>0</v>
      </c>
      <c r="AE43" s="70">
        <f t="shared" si="0"/>
        <v>0</v>
      </c>
      <c r="AF43" s="71">
        <f>MIN(AF11:AF40)</f>
        <v>0</v>
      </c>
      <c r="AG43" s="72" t="s">
        <v>174</v>
      </c>
      <c r="AH43" s="19"/>
      <c r="AI43" s="19"/>
      <c r="AJ43" s="19"/>
      <c r="AK43" s="19"/>
      <c r="AL43" s="19"/>
      <c r="AM43" s="19"/>
      <c r="AN43" s="19"/>
    </row>
    <row r="44" spans="1:40" ht="11.25" customHeight="1">
      <c r="A44" s="27"/>
      <c r="B44" s="27"/>
      <c r="C44" s="29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8"/>
      <c r="Z44" s="28"/>
      <c r="AA44" s="28"/>
      <c r="AB44" s="28"/>
      <c r="AC44" s="28"/>
      <c r="AD44" s="28"/>
      <c r="AE44" s="28"/>
      <c r="AF44" s="28"/>
      <c r="AG44" s="27"/>
      <c r="AH44" s="28"/>
      <c r="AI44" s="28"/>
      <c r="AJ44" s="28"/>
      <c r="AK44" s="28"/>
      <c r="AL44" s="28"/>
      <c r="AM44" s="27"/>
      <c r="AN44" s="27"/>
    </row>
    <row r="45" spans="1:40" ht="11.25" customHeight="1">
      <c r="A45" s="27"/>
      <c r="B45" s="27"/>
      <c r="C45" s="29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8"/>
      <c r="Z45" s="28"/>
      <c r="AA45" s="28"/>
      <c r="AB45" s="28"/>
      <c r="AC45" s="28"/>
      <c r="AD45" s="28"/>
      <c r="AE45" s="28"/>
      <c r="AF45" s="28"/>
      <c r="AG45" s="27"/>
      <c r="AH45" s="28"/>
      <c r="AI45" s="28"/>
      <c r="AJ45" s="28"/>
      <c r="AK45" s="28"/>
      <c r="AL45" s="28"/>
      <c r="AM45" s="27"/>
      <c r="AN45" s="27"/>
    </row>
    <row r="46" spans="1:40" ht="11.25" customHeight="1">
      <c r="A46" s="27"/>
      <c r="B46" s="27"/>
      <c r="C46" s="29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8"/>
      <c r="Z46" s="28"/>
      <c r="AA46" s="28"/>
      <c r="AB46" s="28"/>
      <c r="AC46" s="28"/>
      <c r="AD46" s="28"/>
      <c r="AE46" s="28"/>
      <c r="AF46" s="28"/>
      <c r="AG46" s="27"/>
      <c r="AH46" s="28"/>
      <c r="AI46" s="28"/>
      <c r="AJ46" s="28"/>
      <c r="AK46" s="28"/>
      <c r="AL46" s="28"/>
      <c r="AM46" s="27"/>
      <c r="AN46" s="27"/>
    </row>
    <row r="47" spans="1:40" ht="11.25" customHeight="1">
      <c r="A47" s="27"/>
      <c r="B47" s="27"/>
      <c r="C47" s="29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8"/>
      <c r="Z47" s="28"/>
      <c r="AA47" s="28"/>
      <c r="AB47" s="28"/>
      <c r="AC47" s="28"/>
      <c r="AD47" s="28"/>
      <c r="AE47" s="28"/>
      <c r="AF47" s="28"/>
      <c r="AG47" s="27"/>
      <c r="AH47" s="28"/>
      <c r="AI47" s="28"/>
      <c r="AJ47" s="28"/>
      <c r="AK47" s="28"/>
      <c r="AL47" s="28"/>
      <c r="AM47" s="27"/>
      <c r="AN47" s="27"/>
    </row>
    <row r="48" spans="1:40" ht="11.25" customHeight="1">
      <c r="A48" s="27"/>
      <c r="B48" s="27"/>
      <c r="C48" s="29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8"/>
      <c r="Z48" s="28"/>
      <c r="AA48" s="28"/>
      <c r="AB48" s="28"/>
      <c r="AC48" s="28"/>
      <c r="AD48" s="28"/>
      <c r="AE48" s="28"/>
      <c r="AF48" s="28"/>
      <c r="AG48" s="27"/>
      <c r="AH48" s="28"/>
      <c r="AI48" s="28"/>
      <c r="AJ48" s="28"/>
      <c r="AK48" s="28"/>
      <c r="AL48" s="28"/>
      <c r="AM48" s="27"/>
      <c r="AN48" s="27"/>
    </row>
    <row r="49" spans="1:40" ht="11.25" customHeight="1">
      <c r="A49" s="27"/>
      <c r="B49" s="27"/>
      <c r="C49" s="29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8"/>
      <c r="Z49" s="28"/>
      <c r="AA49" s="28"/>
      <c r="AB49" s="28"/>
      <c r="AC49" s="28"/>
      <c r="AD49" s="28"/>
      <c r="AE49" s="28"/>
      <c r="AF49" s="28"/>
      <c r="AG49" s="27"/>
      <c r="AH49" s="28"/>
      <c r="AI49" s="28"/>
      <c r="AJ49" s="28"/>
      <c r="AK49" s="28"/>
      <c r="AL49" s="28"/>
      <c r="AM49" s="27"/>
      <c r="AN49" s="27"/>
    </row>
    <row r="50" spans="1:40" ht="11.25" customHeight="1">
      <c r="A50" s="27"/>
      <c r="B50" s="27"/>
      <c r="C50" s="29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8"/>
      <c r="Z50" s="28"/>
      <c r="AA50" s="28"/>
      <c r="AB50" s="28"/>
      <c r="AC50" s="28"/>
      <c r="AD50" s="28"/>
      <c r="AE50" s="28"/>
      <c r="AF50" s="28"/>
      <c r="AG50" s="27"/>
      <c r="AH50" s="28"/>
      <c r="AI50" s="28"/>
      <c r="AJ50" s="28"/>
      <c r="AK50" s="28"/>
      <c r="AL50" s="28"/>
      <c r="AM50" s="27"/>
      <c r="AN50" s="27"/>
    </row>
    <row r="51" spans="1:40" ht="11.25" customHeight="1">
      <c r="A51" s="27"/>
      <c r="B51" s="27"/>
      <c r="C51" s="29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8"/>
      <c r="Z51" s="28"/>
      <c r="AA51" s="28"/>
      <c r="AB51" s="28"/>
      <c r="AC51" s="28"/>
      <c r="AD51" s="28"/>
      <c r="AE51" s="28"/>
      <c r="AF51" s="28"/>
      <c r="AG51" s="27"/>
      <c r="AH51" s="28"/>
      <c r="AI51" s="28"/>
      <c r="AJ51" s="28"/>
      <c r="AK51" s="28"/>
      <c r="AL51" s="28"/>
      <c r="AM51" s="27"/>
      <c r="AN51" s="27"/>
    </row>
    <row r="52" spans="1:40" ht="11.25" customHeight="1">
      <c r="A52" s="27"/>
      <c r="B52" s="27"/>
      <c r="C52" s="29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8"/>
      <c r="Z52" s="28"/>
      <c r="AA52" s="28"/>
      <c r="AB52" s="28"/>
      <c r="AC52" s="28"/>
      <c r="AD52" s="28"/>
      <c r="AE52" s="28"/>
      <c r="AF52" s="28"/>
      <c r="AG52" s="27"/>
      <c r="AH52" s="28"/>
      <c r="AI52" s="28"/>
      <c r="AJ52" s="28"/>
      <c r="AK52" s="28"/>
      <c r="AL52" s="28"/>
      <c r="AM52" s="27"/>
      <c r="AN52" s="27"/>
    </row>
    <row r="53" spans="1:40" ht="11.25" customHeight="1">
      <c r="A53" s="27"/>
      <c r="B53" s="27"/>
      <c r="C53" s="29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8"/>
      <c r="Z53" s="28"/>
      <c r="AA53" s="28"/>
      <c r="AB53" s="28"/>
      <c r="AC53" s="28"/>
      <c r="AD53" s="28"/>
      <c r="AE53" s="28"/>
      <c r="AF53" s="28"/>
      <c r="AG53" s="27"/>
      <c r="AH53" s="28"/>
      <c r="AI53" s="28"/>
      <c r="AJ53" s="28"/>
      <c r="AK53" s="28"/>
      <c r="AL53" s="28"/>
      <c r="AM53" s="27"/>
      <c r="AN53" s="27"/>
    </row>
    <row r="54" spans="1:40" ht="11.25" customHeight="1">
      <c r="A54" s="27"/>
      <c r="B54" s="27"/>
      <c r="C54" s="29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8"/>
      <c r="Z54" s="28"/>
      <c r="AA54" s="28"/>
      <c r="AB54" s="28"/>
      <c r="AC54" s="28"/>
      <c r="AD54" s="28"/>
      <c r="AE54" s="28"/>
      <c r="AF54" s="28"/>
      <c r="AG54" s="27"/>
      <c r="AH54" s="28"/>
      <c r="AI54" s="28"/>
      <c r="AJ54" s="28"/>
      <c r="AK54" s="28"/>
      <c r="AL54" s="28"/>
      <c r="AM54" s="27"/>
      <c r="AN54" s="27"/>
    </row>
    <row r="55" spans="1:40" ht="11.25" customHeight="1">
      <c r="A55" s="27"/>
      <c r="B55" s="27"/>
      <c r="C55" s="29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8"/>
      <c r="Z55" s="28"/>
      <c r="AA55" s="28"/>
      <c r="AB55" s="28"/>
      <c r="AC55" s="28"/>
      <c r="AD55" s="28"/>
      <c r="AE55" s="28"/>
      <c r="AF55" s="28"/>
      <c r="AG55" s="27"/>
      <c r="AH55" s="28"/>
      <c r="AI55" s="28"/>
      <c r="AJ55" s="28"/>
      <c r="AK55" s="28"/>
      <c r="AL55" s="28"/>
      <c r="AM55" s="27"/>
      <c r="AN55" s="27"/>
    </row>
    <row r="56" spans="1:40" ht="11.25" customHeight="1">
      <c r="A56" s="27"/>
      <c r="B56" s="27"/>
      <c r="C56" s="2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8"/>
      <c r="Z56" s="28"/>
      <c r="AA56" s="28"/>
      <c r="AB56" s="28"/>
      <c r="AC56" s="28"/>
      <c r="AD56" s="28"/>
      <c r="AE56" s="28"/>
      <c r="AF56" s="28"/>
      <c r="AG56" s="27"/>
      <c r="AH56" s="28"/>
      <c r="AI56" s="28"/>
      <c r="AJ56" s="28"/>
      <c r="AK56" s="28"/>
      <c r="AL56" s="28"/>
      <c r="AM56" s="27"/>
      <c r="AN56" s="27"/>
    </row>
    <row r="57" spans="1:40" ht="11.25" customHeight="1">
      <c r="A57" s="27"/>
      <c r="B57" s="27"/>
      <c r="C57" s="29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8"/>
      <c r="Z57" s="28"/>
      <c r="AA57" s="28"/>
      <c r="AB57" s="28"/>
      <c r="AC57" s="28"/>
      <c r="AD57" s="28"/>
      <c r="AE57" s="28"/>
      <c r="AF57" s="28"/>
      <c r="AG57" s="27"/>
      <c r="AH57" s="28"/>
      <c r="AI57" s="28"/>
      <c r="AJ57" s="28"/>
      <c r="AK57" s="28"/>
      <c r="AL57" s="28"/>
      <c r="AM57" s="27"/>
      <c r="AN57" s="27"/>
    </row>
    <row r="58" spans="1:40" ht="11.25" customHeight="1">
      <c r="A58" s="27"/>
      <c r="B58" s="27"/>
      <c r="C58" s="29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8"/>
      <c r="Z58" s="28"/>
      <c r="AA58" s="28"/>
      <c r="AB58" s="28"/>
      <c r="AC58" s="28"/>
      <c r="AD58" s="28"/>
      <c r="AE58" s="28"/>
      <c r="AF58" s="28"/>
      <c r="AG58" s="27"/>
      <c r="AH58" s="28"/>
      <c r="AI58" s="28"/>
      <c r="AJ58" s="28"/>
      <c r="AK58" s="28"/>
      <c r="AL58" s="28"/>
      <c r="AM58" s="27"/>
      <c r="AN58" s="27"/>
    </row>
    <row r="59" spans="1:40" ht="11.25" customHeight="1">
      <c r="A59" s="27"/>
      <c r="B59" s="27"/>
      <c r="C59" s="29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8"/>
      <c r="Z59" s="28"/>
      <c r="AA59" s="28"/>
      <c r="AB59" s="28"/>
      <c r="AC59" s="28"/>
      <c r="AD59" s="28"/>
      <c r="AE59" s="28"/>
      <c r="AF59" s="28"/>
      <c r="AG59" s="27"/>
      <c r="AH59" s="28"/>
      <c r="AI59" s="28"/>
      <c r="AJ59" s="28"/>
      <c r="AK59" s="28"/>
      <c r="AL59" s="28"/>
      <c r="AM59" s="27"/>
      <c r="AN59" s="27"/>
    </row>
    <row r="60" spans="1:40" ht="11.25" customHeight="1">
      <c r="A60" s="27"/>
      <c r="B60" s="27"/>
      <c r="C60" s="29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8"/>
      <c r="Z60" s="28"/>
      <c r="AA60" s="28"/>
      <c r="AB60" s="28"/>
      <c r="AC60" s="28"/>
      <c r="AD60" s="28"/>
      <c r="AE60" s="28"/>
      <c r="AF60" s="28"/>
      <c r="AG60" s="27"/>
      <c r="AH60" s="28"/>
      <c r="AI60" s="28"/>
      <c r="AJ60" s="28"/>
      <c r="AK60" s="28"/>
      <c r="AL60" s="28"/>
      <c r="AM60" s="27"/>
      <c r="AN60" s="27"/>
    </row>
    <row r="61" spans="1:40" ht="11.25" customHeight="1">
      <c r="A61" s="27"/>
      <c r="B61" s="27"/>
      <c r="C61" s="29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8"/>
      <c r="Z61" s="28"/>
      <c r="AA61" s="28"/>
      <c r="AB61" s="28"/>
      <c r="AC61" s="28"/>
      <c r="AD61" s="28"/>
      <c r="AE61" s="28"/>
      <c r="AF61" s="28"/>
      <c r="AG61" s="27"/>
      <c r="AH61" s="28"/>
      <c r="AI61" s="28"/>
      <c r="AJ61" s="28"/>
      <c r="AK61" s="28"/>
      <c r="AL61" s="28"/>
      <c r="AM61" s="27"/>
      <c r="AN61" s="27"/>
    </row>
    <row r="62" spans="1:40" ht="11.25" customHeight="1">
      <c r="A62" s="27"/>
      <c r="B62" s="27"/>
      <c r="C62" s="29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8"/>
      <c r="Z62" s="28"/>
      <c r="AA62" s="28"/>
      <c r="AB62" s="28"/>
      <c r="AC62" s="28"/>
      <c r="AD62" s="28"/>
      <c r="AE62" s="28"/>
      <c r="AF62" s="28"/>
      <c r="AG62" s="27"/>
      <c r="AH62" s="28"/>
      <c r="AI62" s="28"/>
      <c r="AJ62" s="28"/>
      <c r="AK62" s="28"/>
      <c r="AL62" s="28"/>
      <c r="AM62" s="27"/>
      <c r="AN62" s="27"/>
    </row>
    <row r="63" spans="1:40" ht="11.25" customHeight="1">
      <c r="A63" s="27"/>
      <c r="B63" s="27"/>
      <c r="C63" s="29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8"/>
      <c r="Z63" s="28"/>
      <c r="AA63" s="28"/>
      <c r="AB63" s="28"/>
      <c r="AC63" s="28"/>
      <c r="AD63" s="28"/>
      <c r="AE63" s="28"/>
      <c r="AF63" s="28"/>
      <c r="AG63" s="27"/>
      <c r="AH63" s="28"/>
      <c r="AI63" s="28"/>
      <c r="AJ63" s="28"/>
      <c r="AK63" s="28"/>
      <c r="AL63" s="28"/>
      <c r="AM63" s="27"/>
      <c r="AN63" s="27"/>
    </row>
    <row r="64" spans="1:40" ht="11.25" customHeight="1">
      <c r="A64" s="27"/>
      <c r="B64" s="27"/>
      <c r="C64" s="29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8"/>
      <c r="Z64" s="28"/>
      <c r="AA64" s="28"/>
      <c r="AB64" s="28"/>
      <c r="AC64" s="28"/>
      <c r="AD64" s="28"/>
      <c r="AE64" s="28"/>
      <c r="AF64" s="28"/>
      <c r="AG64" s="27"/>
      <c r="AH64" s="28"/>
      <c r="AI64" s="28"/>
      <c r="AJ64" s="28"/>
      <c r="AK64" s="28"/>
      <c r="AL64" s="28"/>
      <c r="AM64" s="27"/>
      <c r="AN64" s="27"/>
    </row>
    <row r="65" spans="1:40" ht="11.25" customHeight="1">
      <c r="A65" s="27"/>
      <c r="B65" s="27"/>
      <c r="C65" s="29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8"/>
      <c r="Z65" s="28"/>
      <c r="AA65" s="28"/>
      <c r="AB65" s="28"/>
      <c r="AC65" s="28"/>
      <c r="AD65" s="28"/>
      <c r="AE65" s="28"/>
      <c r="AF65" s="28"/>
      <c r="AG65" s="27"/>
      <c r="AH65" s="28"/>
      <c r="AI65" s="28"/>
      <c r="AJ65" s="28"/>
      <c r="AK65" s="28"/>
      <c r="AL65" s="28"/>
      <c r="AM65" s="27"/>
      <c r="AN65" s="27"/>
    </row>
    <row r="66" spans="1:40" ht="11.25" customHeight="1">
      <c r="A66" s="27"/>
      <c r="B66" s="27"/>
      <c r="C66" s="29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8"/>
      <c r="Z66" s="28"/>
      <c r="AA66" s="28"/>
      <c r="AB66" s="28"/>
      <c r="AC66" s="28"/>
      <c r="AD66" s="28"/>
      <c r="AE66" s="28"/>
      <c r="AF66" s="28"/>
      <c r="AG66" s="27"/>
      <c r="AH66" s="28"/>
      <c r="AI66" s="28"/>
      <c r="AJ66" s="28"/>
      <c r="AK66" s="28"/>
      <c r="AL66" s="28"/>
      <c r="AM66" s="27"/>
      <c r="AN66" s="27"/>
    </row>
    <row r="67" spans="1:40" ht="11.25" customHeight="1">
      <c r="A67" s="27"/>
      <c r="B67" s="27"/>
      <c r="C67" s="29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8"/>
      <c r="Z67" s="28"/>
      <c r="AA67" s="28"/>
      <c r="AB67" s="28"/>
      <c r="AC67" s="28"/>
      <c r="AD67" s="28"/>
      <c r="AE67" s="28"/>
      <c r="AF67" s="28"/>
      <c r="AG67" s="27"/>
      <c r="AH67" s="28"/>
      <c r="AI67" s="28"/>
      <c r="AJ67" s="28"/>
      <c r="AK67" s="28"/>
      <c r="AL67" s="28"/>
      <c r="AM67" s="27"/>
      <c r="AN67" s="27"/>
    </row>
    <row r="68" spans="1:40" ht="11.25" customHeight="1">
      <c r="A68" s="27"/>
      <c r="B68" s="27"/>
      <c r="C68" s="29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8"/>
      <c r="Z68" s="28"/>
      <c r="AA68" s="28"/>
      <c r="AB68" s="28"/>
      <c r="AC68" s="28"/>
      <c r="AD68" s="28"/>
      <c r="AE68" s="28"/>
      <c r="AF68" s="28"/>
      <c r="AG68" s="27"/>
      <c r="AH68" s="28"/>
      <c r="AI68" s="28"/>
      <c r="AJ68" s="28"/>
      <c r="AK68" s="28"/>
      <c r="AL68" s="28"/>
      <c r="AM68" s="27"/>
      <c r="AN68" s="27"/>
    </row>
    <row r="69" spans="1:40" ht="11.25" customHeight="1">
      <c r="A69" s="27"/>
      <c r="B69" s="27"/>
      <c r="C69" s="29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8"/>
      <c r="Z69" s="28"/>
      <c r="AA69" s="28"/>
      <c r="AB69" s="28"/>
      <c r="AC69" s="28"/>
      <c r="AD69" s="28"/>
      <c r="AE69" s="28"/>
      <c r="AF69" s="28"/>
      <c r="AG69" s="27"/>
      <c r="AH69" s="28"/>
      <c r="AI69" s="28"/>
      <c r="AJ69" s="28"/>
      <c r="AK69" s="28"/>
      <c r="AL69" s="28"/>
      <c r="AM69" s="27"/>
      <c r="AN69" s="27"/>
    </row>
    <row r="70" spans="1:40" ht="11.25" customHeight="1">
      <c r="A70" s="27"/>
      <c r="B70" s="27"/>
      <c r="C70" s="29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8"/>
      <c r="Z70" s="28"/>
      <c r="AA70" s="28"/>
      <c r="AB70" s="28"/>
      <c r="AC70" s="28"/>
      <c r="AD70" s="28"/>
      <c r="AE70" s="28"/>
      <c r="AF70" s="28"/>
      <c r="AG70" s="27"/>
      <c r="AH70" s="28"/>
      <c r="AI70" s="28"/>
      <c r="AJ70" s="28"/>
      <c r="AK70" s="28"/>
      <c r="AL70" s="28"/>
      <c r="AM70" s="27"/>
      <c r="AN70" s="27"/>
    </row>
    <row r="71" spans="1:40" ht="11.25" customHeight="1">
      <c r="A71" s="27"/>
      <c r="B71" s="27"/>
      <c r="C71" s="29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8"/>
      <c r="Z71" s="28"/>
      <c r="AA71" s="28"/>
      <c r="AB71" s="28"/>
      <c r="AC71" s="28"/>
      <c r="AD71" s="28"/>
      <c r="AE71" s="28"/>
      <c r="AF71" s="28"/>
      <c r="AG71" s="27"/>
      <c r="AH71" s="28"/>
      <c r="AI71" s="28"/>
      <c r="AJ71" s="28"/>
      <c r="AK71" s="28"/>
      <c r="AL71" s="28"/>
      <c r="AM71" s="27"/>
      <c r="AN71" s="27"/>
    </row>
    <row r="72" spans="1:40" ht="11.25" customHeight="1">
      <c r="A72" s="27"/>
      <c r="B72" s="27"/>
      <c r="C72" s="29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8"/>
      <c r="Z72" s="28"/>
      <c r="AA72" s="28"/>
      <c r="AB72" s="28"/>
      <c r="AC72" s="28"/>
      <c r="AD72" s="28"/>
      <c r="AE72" s="28"/>
      <c r="AF72" s="28"/>
      <c r="AG72" s="27"/>
      <c r="AH72" s="28"/>
      <c r="AI72" s="28"/>
      <c r="AJ72" s="28"/>
      <c r="AK72" s="28"/>
      <c r="AL72" s="28"/>
      <c r="AM72" s="27"/>
      <c r="AN72" s="27"/>
    </row>
    <row r="73" spans="1:40" ht="11.25" customHeight="1">
      <c r="A73" s="27"/>
      <c r="B73" s="27"/>
      <c r="C73" s="29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8"/>
      <c r="Z73" s="28"/>
      <c r="AA73" s="28"/>
      <c r="AB73" s="28"/>
      <c r="AC73" s="28"/>
      <c r="AD73" s="28"/>
      <c r="AE73" s="28"/>
      <c r="AF73" s="28"/>
      <c r="AG73" s="27"/>
      <c r="AH73" s="28"/>
      <c r="AI73" s="28"/>
      <c r="AJ73" s="28"/>
      <c r="AK73" s="28"/>
      <c r="AL73" s="28"/>
      <c r="AM73" s="27"/>
      <c r="AN73" s="27"/>
    </row>
    <row r="74" spans="1:40" ht="11.25" customHeight="1">
      <c r="A74" s="27"/>
      <c r="B74" s="27"/>
      <c r="C74" s="29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8"/>
      <c r="Z74" s="28"/>
      <c r="AA74" s="28"/>
      <c r="AB74" s="28"/>
      <c r="AC74" s="28"/>
      <c r="AD74" s="28"/>
      <c r="AE74" s="28"/>
      <c r="AF74" s="28"/>
      <c r="AG74" s="27"/>
      <c r="AH74" s="28"/>
      <c r="AI74" s="28"/>
      <c r="AJ74" s="28"/>
      <c r="AK74" s="28"/>
      <c r="AL74" s="28"/>
      <c r="AM74" s="27"/>
      <c r="AN74" s="27"/>
    </row>
    <row r="75" spans="1:40" ht="11.25" customHeight="1">
      <c r="A75" s="27"/>
      <c r="B75" s="27"/>
      <c r="C75" s="29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8"/>
      <c r="Z75" s="28"/>
      <c r="AA75" s="28"/>
      <c r="AB75" s="28"/>
      <c r="AC75" s="28"/>
      <c r="AD75" s="28"/>
      <c r="AE75" s="28"/>
      <c r="AF75" s="28"/>
      <c r="AG75" s="27"/>
      <c r="AH75" s="28"/>
      <c r="AI75" s="28"/>
      <c r="AJ75" s="28"/>
      <c r="AK75" s="28"/>
      <c r="AL75" s="28"/>
      <c r="AM75" s="27"/>
      <c r="AN75" s="27"/>
    </row>
    <row r="76" spans="1:40" ht="11.25" customHeight="1">
      <c r="A76" s="27"/>
      <c r="B76" s="27"/>
      <c r="C76" s="29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8"/>
      <c r="Z76" s="28"/>
      <c r="AA76" s="28"/>
      <c r="AB76" s="28"/>
      <c r="AC76" s="28"/>
      <c r="AD76" s="28"/>
      <c r="AE76" s="28"/>
      <c r="AF76" s="28"/>
      <c r="AG76" s="27"/>
      <c r="AH76" s="28"/>
      <c r="AI76" s="28"/>
      <c r="AJ76" s="28"/>
      <c r="AK76" s="28"/>
      <c r="AL76" s="28"/>
      <c r="AM76" s="27"/>
      <c r="AN76" s="27"/>
    </row>
    <row r="77" spans="1:40" ht="11.25" customHeight="1">
      <c r="A77" s="27"/>
      <c r="B77" s="27"/>
      <c r="C77" s="29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8"/>
      <c r="Z77" s="28"/>
      <c r="AA77" s="28"/>
      <c r="AB77" s="28"/>
      <c r="AC77" s="28"/>
      <c r="AD77" s="28"/>
      <c r="AE77" s="28"/>
      <c r="AF77" s="28"/>
      <c r="AG77" s="27"/>
      <c r="AH77" s="28"/>
      <c r="AI77" s="28"/>
      <c r="AJ77" s="28"/>
      <c r="AK77" s="28"/>
      <c r="AL77" s="28"/>
      <c r="AM77" s="27"/>
      <c r="AN77" s="27"/>
    </row>
    <row r="78" spans="1:40" ht="11.25" customHeight="1">
      <c r="A78" s="27"/>
      <c r="B78" s="27"/>
      <c r="C78" s="29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8"/>
      <c r="Z78" s="28"/>
      <c r="AA78" s="28"/>
      <c r="AB78" s="28"/>
      <c r="AC78" s="28"/>
      <c r="AD78" s="28"/>
      <c r="AE78" s="28"/>
      <c r="AF78" s="28"/>
      <c r="AG78" s="27"/>
      <c r="AH78" s="28"/>
      <c r="AI78" s="28"/>
      <c r="AJ78" s="28"/>
      <c r="AK78" s="28"/>
      <c r="AL78" s="28"/>
      <c r="AM78" s="27"/>
      <c r="AN78" s="27"/>
    </row>
    <row r="79" spans="1:40" ht="11.25" customHeight="1">
      <c r="A79" s="27"/>
      <c r="B79" s="27"/>
      <c r="C79" s="29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8"/>
      <c r="Z79" s="28"/>
      <c r="AA79" s="28"/>
      <c r="AB79" s="28"/>
      <c r="AC79" s="28"/>
      <c r="AD79" s="28"/>
      <c r="AE79" s="28"/>
      <c r="AF79" s="28"/>
      <c r="AG79" s="27"/>
      <c r="AH79" s="28"/>
      <c r="AI79" s="28"/>
      <c r="AJ79" s="28"/>
      <c r="AK79" s="28"/>
      <c r="AL79" s="28"/>
      <c r="AM79" s="27"/>
      <c r="AN79" s="27"/>
    </row>
    <row r="80" spans="1:40" ht="11.25" customHeight="1">
      <c r="A80" s="27"/>
      <c r="B80" s="27"/>
      <c r="C80" s="29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8"/>
      <c r="Z80" s="28"/>
      <c r="AA80" s="28"/>
      <c r="AB80" s="28"/>
      <c r="AC80" s="28"/>
      <c r="AD80" s="28"/>
      <c r="AE80" s="28"/>
      <c r="AF80" s="28"/>
      <c r="AG80" s="27"/>
      <c r="AH80" s="28"/>
      <c r="AI80" s="28"/>
      <c r="AJ80" s="28"/>
      <c r="AK80" s="28"/>
      <c r="AL80" s="28"/>
      <c r="AM80" s="27"/>
      <c r="AN80" s="27"/>
    </row>
    <row r="81" spans="1:40" ht="11.25" customHeight="1">
      <c r="A81" s="27"/>
      <c r="B81" s="27"/>
      <c r="C81" s="29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8"/>
      <c r="Z81" s="28"/>
      <c r="AA81" s="28"/>
      <c r="AB81" s="28"/>
      <c r="AC81" s="28"/>
      <c r="AD81" s="28"/>
      <c r="AE81" s="28"/>
      <c r="AF81" s="28"/>
      <c r="AG81" s="27"/>
      <c r="AH81" s="28"/>
      <c r="AI81" s="28"/>
      <c r="AJ81" s="28"/>
      <c r="AK81" s="28"/>
      <c r="AL81" s="28"/>
      <c r="AM81" s="27"/>
      <c r="AN81" s="27"/>
    </row>
    <row r="82" spans="1:40" ht="11.25" customHeight="1">
      <c r="A82" s="27"/>
      <c r="B82" s="27"/>
      <c r="C82" s="29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8"/>
      <c r="Z82" s="28"/>
      <c r="AA82" s="28"/>
      <c r="AB82" s="28"/>
      <c r="AC82" s="28"/>
      <c r="AD82" s="28"/>
      <c r="AE82" s="28"/>
      <c r="AF82" s="28"/>
      <c r="AG82" s="27"/>
      <c r="AH82" s="28"/>
      <c r="AI82" s="28"/>
      <c r="AJ82" s="28"/>
      <c r="AK82" s="28"/>
      <c r="AL82" s="28"/>
      <c r="AM82" s="27"/>
      <c r="AN82" s="27"/>
    </row>
    <row r="83" spans="1:40" ht="11.25" customHeight="1">
      <c r="A83" s="27"/>
      <c r="B83" s="27"/>
      <c r="C83" s="29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8"/>
      <c r="Z83" s="28"/>
      <c r="AA83" s="28"/>
      <c r="AB83" s="28"/>
      <c r="AC83" s="28"/>
      <c r="AD83" s="28"/>
      <c r="AE83" s="28"/>
      <c r="AF83" s="28"/>
      <c r="AG83" s="27"/>
      <c r="AH83" s="28"/>
      <c r="AI83" s="28"/>
      <c r="AJ83" s="28"/>
      <c r="AK83" s="28"/>
      <c r="AL83" s="28"/>
      <c r="AM83" s="27"/>
      <c r="AN83" s="27"/>
    </row>
    <row r="84" spans="1:40" ht="11.25" customHeight="1">
      <c r="A84" s="27"/>
      <c r="B84" s="27"/>
      <c r="C84" s="29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8"/>
      <c r="Z84" s="28"/>
      <c r="AA84" s="28"/>
      <c r="AB84" s="28"/>
      <c r="AC84" s="28"/>
      <c r="AD84" s="28"/>
      <c r="AE84" s="28"/>
      <c r="AF84" s="28"/>
      <c r="AG84" s="27"/>
      <c r="AH84" s="28"/>
      <c r="AI84" s="28"/>
      <c r="AJ84" s="28"/>
      <c r="AK84" s="28"/>
      <c r="AL84" s="28"/>
      <c r="AM84" s="27"/>
      <c r="AN84" s="27"/>
    </row>
    <row r="85" spans="1:40" ht="11.25" customHeight="1">
      <c r="A85" s="27"/>
      <c r="B85" s="27"/>
      <c r="C85" s="29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8"/>
      <c r="Z85" s="28"/>
      <c r="AA85" s="28"/>
      <c r="AB85" s="28"/>
      <c r="AC85" s="28"/>
      <c r="AD85" s="28"/>
      <c r="AE85" s="28"/>
      <c r="AF85" s="28"/>
      <c r="AG85" s="27"/>
      <c r="AH85" s="28"/>
      <c r="AI85" s="28"/>
      <c r="AJ85" s="28"/>
      <c r="AK85" s="28"/>
      <c r="AL85" s="28"/>
      <c r="AM85" s="27"/>
      <c r="AN85" s="27"/>
    </row>
    <row r="86" spans="1:40" ht="11.25" customHeight="1">
      <c r="A86" s="27"/>
      <c r="B86" s="27"/>
      <c r="C86" s="29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8"/>
      <c r="Z86" s="28"/>
      <c r="AA86" s="28"/>
      <c r="AB86" s="28"/>
      <c r="AC86" s="28"/>
      <c r="AD86" s="28"/>
      <c r="AE86" s="28"/>
      <c r="AF86" s="28"/>
      <c r="AG86" s="27"/>
      <c r="AH86" s="28"/>
      <c r="AI86" s="28"/>
      <c r="AJ86" s="28"/>
      <c r="AK86" s="28"/>
      <c r="AL86" s="28"/>
      <c r="AM86" s="27"/>
      <c r="AN86" s="27"/>
    </row>
    <row r="87" spans="1:40" ht="11.25" customHeight="1">
      <c r="A87" s="27"/>
      <c r="B87" s="27"/>
      <c r="C87" s="29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8"/>
      <c r="Z87" s="28"/>
      <c r="AA87" s="28"/>
      <c r="AB87" s="28"/>
      <c r="AC87" s="28"/>
      <c r="AD87" s="28"/>
      <c r="AE87" s="28"/>
      <c r="AF87" s="28"/>
      <c r="AG87" s="27"/>
      <c r="AH87" s="28"/>
      <c r="AI87" s="28"/>
      <c r="AJ87" s="28"/>
      <c r="AK87" s="28"/>
      <c r="AL87" s="28"/>
      <c r="AM87" s="27"/>
      <c r="AN87" s="27"/>
    </row>
    <row r="88" spans="1:40" ht="11.25" customHeight="1">
      <c r="A88" s="27"/>
      <c r="B88" s="27"/>
      <c r="C88" s="29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8"/>
      <c r="Z88" s="28"/>
      <c r="AA88" s="28"/>
      <c r="AB88" s="28"/>
      <c r="AC88" s="28"/>
      <c r="AD88" s="28"/>
      <c r="AE88" s="28"/>
      <c r="AF88" s="28"/>
      <c r="AG88" s="27"/>
      <c r="AH88" s="28"/>
      <c r="AI88" s="28"/>
      <c r="AJ88" s="28"/>
      <c r="AK88" s="28"/>
      <c r="AL88" s="28"/>
      <c r="AM88" s="27"/>
      <c r="AN88" s="27"/>
    </row>
    <row r="89" spans="1:40" ht="11.25" customHeight="1">
      <c r="A89" s="27"/>
      <c r="B89" s="27"/>
      <c r="C89" s="29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8"/>
      <c r="Z89" s="28"/>
      <c r="AA89" s="28"/>
      <c r="AB89" s="28"/>
      <c r="AC89" s="28"/>
      <c r="AD89" s="28"/>
      <c r="AE89" s="28"/>
      <c r="AF89" s="28"/>
      <c r="AG89" s="27"/>
      <c r="AH89" s="28"/>
      <c r="AI89" s="28"/>
      <c r="AJ89" s="28"/>
      <c r="AK89" s="28"/>
      <c r="AL89" s="28"/>
      <c r="AM89" s="27"/>
      <c r="AN89" s="27"/>
    </row>
    <row r="90" spans="1:40" ht="11.25" customHeight="1">
      <c r="A90" s="27"/>
      <c r="B90" s="27"/>
      <c r="C90" s="29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8"/>
      <c r="Z90" s="28"/>
      <c r="AA90" s="28"/>
      <c r="AB90" s="28"/>
      <c r="AC90" s="28"/>
      <c r="AD90" s="28"/>
      <c r="AE90" s="28"/>
      <c r="AF90" s="28"/>
      <c r="AG90" s="27"/>
      <c r="AH90" s="28"/>
      <c r="AI90" s="28"/>
      <c r="AJ90" s="28"/>
      <c r="AK90" s="28"/>
      <c r="AL90" s="28"/>
      <c r="AM90" s="27"/>
      <c r="AN90" s="27"/>
    </row>
    <row r="91" spans="1:40" ht="11.25" customHeight="1">
      <c r="A91" s="27"/>
      <c r="B91" s="27"/>
      <c r="C91" s="29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8"/>
      <c r="Z91" s="28"/>
      <c r="AA91" s="28"/>
      <c r="AB91" s="28"/>
      <c r="AC91" s="28"/>
      <c r="AD91" s="28"/>
      <c r="AE91" s="28"/>
      <c r="AF91" s="28"/>
      <c r="AG91" s="27"/>
      <c r="AH91" s="28"/>
      <c r="AI91" s="28"/>
      <c r="AJ91" s="28"/>
      <c r="AK91" s="28"/>
      <c r="AL91" s="28"/>
      <c r="AM91" s="27"/>
      <c r="AN91" s="27"/>
    </row>
    <row r="92" spans="1:40" ht="11.25" customHeight="1">
      <c r="A92" s="27"/>
      <c r="B92" s="27"/>
      <c r="C92" s="29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8"/>
      <c r="Z92" s="28"/>
      <c r="AA92" s="28"/>
      <c r="AB92" s="28"/>
      <c r="AC92" s="28"/>
      <c r="AD92" s="28"/>
      <c r="AE92" s="28"/>
      <c r="AF92" s="28"/>
      <c r="AG92" s="27"/>
      <c r="AH92" s="28"/>
      <c r="AI92" s="28"/>
      <c r="AJ92" s="28"/>
      <c r="AK92" s="28"/>
      <c r="AL92" s="28"/>
      <c r="AM92" s="27"/>
      <c r="AN92" s="27"/>
    </row>
    <row r="93" spans="1:40" ht="11.25" customHeight="1">
      <c r="A93" s="27"/>
      <c r="B93" s="27"/>
      <c r="C93" s="29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8"/>
      <c r="Z93" s="28"/>
      <c r="AA93" s="28"/>
      <c r="AB93" s="28"/>
      <c r="AC93" s="28"/>
      <c r="AD93" s="28"/>
      <c r="AE93" s="28"/>
      <c r="AF93" s="28"/>
      <c r="AG93" s="27"/>
      <c r="AH93" s="28"/>
      <c r="AI93" s="28"/>
      <c r="AJ93" s="28"/>
      <c r="AK93" s="28"/>
      <c r="AL93" s="28"/>
      <c r="AM93" s="27"/>
      <c r="AN93" s="27"/>
    </row>
    <row r="94" spans="1:40" ht="11.25" customHeight="1">
      <c r="A94" s="27"/>
      <c r="B94" s="27"/>
      <c r="C94" s="29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8"/>
      <c r="Z94" s="28"/>
      <c r="AA94" s="28"/>
      <c r="AB94" s="28"/>
      <c r="AC94" s="28"/>
      <c r="AD94" s="28"/>
      <c r="AE94" s="28"/>
      <c r="AF94" s="28"/>
      <c r="AG94" s="27"/>
      <c r="AH94" s="28"/>
      <c r="AI94" s="28"/>
      <c r="AJ94" s="28"/>
      <c r="AK94" s="28"/>
      <c r="AL94" s="28"/>
      <c r="AM94" s="27"/>
      <c r="AN94" s="27"/>
    </row>
    <row r="95" spans="1:40" ht="11.25" customHeight="1">
      <c r="A95" s="27"/>
      <c r="B95" s="27"/>
      <c r="C95" s="29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8"/>
      <c r="Z95" s="28"/>
      <c r="AA95" s="28"/>
      <c r="AB95" s="28"/>
      <c r="AC95" s="28"/>
      <c r="AD95" s="28"/>
      <c r="AE95" s="28"/>
      <c r="AF95" s="28"/>
      <c r="AG95" s="27"/>
      <c r="AH95" s="28"/>
      <c r="AI95" s="28"/>
      <c r="AJ95" s="28"/>
      <c r="AK95" s="28"/>
      <c r="AL95" s="28"/>
      <c r="AM95" s="27"/>
      <c r="AN95" s="27"/>
    </row>
    <row r="96" spans="1:40" ht="11.25" customHeight="1">
      <c r="A96" s="27"/>
      <c r="B96" s="27"/>
      <c r="C96" s="29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8"/>
      <c r="Z96" s="28"/>
      <c r="AA96" s="28"/>
      <c r="AB96" s="28"/>
      <c r="AC96" s="28"/>
      <c r="AD96" s="28"/>
      <c r="AE96" s="28"/>
      <c r="AF96" s="28"/>
      <c r="AG96" s="27"/>
      <c r="AH96" s="28"/>
      <c r="AI96" s="28"/>
      <c r="AJ96" s="28"/>
      <c r="AK96" s="28"/>
      <c r="AL96" s="28"/>
      <c r="AM96" s="27"/>
      <c r="AN96" s="27"/>
    </row>
    <row r="97" spans="1:40" ht="11.25" customHeight="1">
      <c r="A97" s="27"/>
      <c r="B97" s="27"/>
      <c r="C97" s="29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8"/>
      <c r="Z97" s="28"/>
      <c r="AA97" s="28"/>
      <c r="AB97" s="28"/>
      <c r="AC97" s="28"/>
      <c r="AD97" s="28"/>
      <c r="AE97" s="28"/>
      <c r="AF97" s="28"/>
      <c r="AG97" s="27"/>
      <c r="AH97" s="28"/>
      <c r="AI97" s="28"/>
      <c r="AJ97" s="28"/>
      <c r="AK97" s="28"/>
      <c r="AL97" s="28"/>
      <c r="AM97" s="27"/>
      <c r="AN97" s="27"/>
    </row>
    <row r="98" spans="1:40" ht="11.25" customHeight="1">
      <c r="A98" s="27"/>
      <c r="B98" s="27"/>
      <c r="C98" s="29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8"/>
      <c r="Z98" s="28"/>
      <c r="AA98" s="28"/>
      <c r="AB98" s="28"/>
      <c r="AC98" s="28"/>
      <c r="AD98" s="28"/>
      <c r="AE98" s="28"/>
      <c r="AF98" s="28"/>
      <c r="AG98" s="27"/>
      <c r="AH98" s="28"/>
      <c r="AI98" s="28"/>
      <c r="AJ98" s="28"/>
      <c r="AK98" s="28"/>
      <c r="AL98" s="28"/>
      <c r="AM98" s="27"/>
      <c r="AN98" s="27"/>
    </row>
    <row r="99" spans="1:40" ht="11.25" customHeight="1">
      <c r="A99" s="27"/>
      <c r="B99" s="27"/>
      <c r="C99" s="29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8"/>
      <c r="Z99" s="28"/>
      <c r="AA99" s="28"/>
      <c r="AB99" s="28"/>
      <c r="AC99" s="28"/>
      <c r="AD99" s="28"/>
      <c r="AE99" s="28"/>
      <c r="AF99" s="28"/>
      <c r="AG99" s="27"/>
      <c r="AH99" s="28"/>
      <c r="AI99" s="28"/>
      <c r="AJ99" s="28"/>
      <c r="AK99" s="28"/>
      <c r="AL99" s="28"/>
      <c r="AM99" s="27"/>
      <c r="AN99" s="27"/>
    </row>
    <row r="100" spans="1:40" ht="11.25" customHeight="1">
      <c r="A100" s="27"/>
      <c r="B100" s="27"/>
      <c r="C100" s="29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8"/>
      <c r="Z100" s="28"/>
      <c r="AA100" s="28"/>
      <c r="AB100" s="28"/>
      <c r="AC100" s="28"/>
      <c r="AD100" s="28"/>
      <c r="AE100" s="28"/>
      <c r="AF100" s="28"/>
      <c r="AG100" s="27"/>
      <c r="AH100" s="28"/>
      <c r="AI100" s="28"/>
      <c r="AJ100" s="28"/>
      <c r="AK100" s="28"/>
      <c r="AL100" s="28"/>
      <c r="AM100" s="27"/>
      <c r="AN100" s="27"/>
    </row>
  </sheetData>
  <mergeCells count="375">
    <mergeCell ref="I33:J33"/>
    <mergeCell ref="I32:J32"/>
    <mergeCell ref="I29:J29"/>
    <mergeCell ref="I30:J30"/>
    <mergeCell ref="I36:J36"/>
    <mergeCell ref="K36:L36"/>
    <mergeCell ref="I35:J35"/>
    <mergeCell ref="K35:L35"/>
    <mergeCell ref="K33:L33"/>
    <mergeCell ref="K32:L32"/>
    <mergeCell ref="K29:L29"/>
    <mergeCell ref="K30:L30"/>
    <mergeCell ref="I26:J26"/>
    <mergeCell ref="Q26:R26"/>
    <mergeCell ref="Q27:R27"/>
    <mergeCell ref="S27:T27"/>
    <mergeCell ref="S26:T26"/>
    <mergeCell ref="M26:N26"/>
    <mergeCell ref="M27:N27"/>
    <mergeCell ref="I27:J27"/>
    <mergeCell ref="K27:L27"/>
    <mergeCell ref="K26:L26"/>
    <mergeCell ref="O26:P28"/>
    <mergeCell ref="E33:F33"/>
    <mergeCell ref="G33:H33"/>
    <mergeCell ref="B32:B34"/>
    <mergeCell ref="C32:C34"/>
    <mergeCell ref="E32:F32"/>
    <mergeCell ref="G32:H32"/>
    <mergeCell ref="E39:F39"/>
    <mergeCell ref="G39:H39"/>
    <mergeCell ref="G26:H26"/>
    <mergeCell ref="B29:B31"/>
    <mergeCell ref="C29:C31"/>
    <mergeCell ref="D29:D31"/>
    <mergeCell ref="E29:F29"/>
    <mergeCell ref="E30:F30"/>
    <mergeCell ref="B26:B28"/>
    <mergeCell ref="C26:C28"/>
    <mergeCell ref="D26:D28"/>
    <mergeCell ref="E26:F26"/>
    <mergeCell ref="S36:T36"/>
    <mergeCell ref="Q36:R36"/>
    <mergeCell ref="M36:N36"/>
    <mergeCell ref="M35:N35"/>
    <mergeCell ref="O35:P35"/>
    <mergeCell ref="Q35:R35"/>
    <mergeCell ref="S35:T35"/>
    <mergeCell ref="O36:P36"/>
    <mergeCell ref="E35:F35"/>
    <mergeCell ref="S32:T34"/>
    <mergeCell ref="S30:T30"/>
    <mergeCell ref="S29:T29"/>
    <mergeCell ref="M32:N32"/>
    <mergeCell ref="O32:P32"/>
    <mergeCell ref="M33:N33"/>
    <mergeCell ref="M29:N29"/>
    <mergeCell ref="M30:N30"/>
    <mergeCell ref="O29:P29"/>
    <mergeCell ref="O30:P30"/>
    <mergeCell ref="Q29:R31"/>
    <mergeCell ref="O33:P33"/>
    <mergeCell ref="Q33:R33"/>
    <mergeCell ref="Q32:R32"/>
    <mergeCell ref="Z14:Z16"/>
    <mergeCell ref="Y11:Y13"/>
    <mergeCell ref="Z11:Z13"/>
    <mergeCell ref="AA20:AA22"/>
    <mergeCell ref="Y20:Y22"/>
    <mergeCell ref="Z20:Z22"/>
    <mergeCell ref="AA14:AA16"/>
    <mergeCell ref="AC14:AC16"/>
    <mergeCell ref="AD14:AD16"/>
    <mergeCell ref="AA11:AA13"/>
    <mergeCell ref="AD17:AD19"/>
    <mergeCell ref="AB20:AB22"/>
    <mergeCell ref="AC20:AC22"/>
    <mergeCell ref="Y14:Y16"/>
    <mergeCell ref="AB17:AB19"/>
    <mergeCell ref="AC17:AC19"/>
    <mergeCell ref="AA17:AA19"/>
    <mergeCell ref="AB2:AC2"/>
    <mergeCell ref="AJ14:AJ16"/>
    <mergeCell ref="AJ8:AJ10"/>
    <mergeCell ref="AK8:AK10"/>
    <mergeCell ref="AL8:AL10"/>
    <mergeCell ref="AI8:AI10"/>
    <mergeCell ref="AK14:AK16"/>
    <mergeCell ref="AL14:AL16"/>
    <mergeCell ref="AI14:AI16"/>
    <mergeCell ref="AI11:AI13"/>
    <mergeCell ref="AF14:AF16"/>
    <mergeCell ref="AH8:AH10"/>
    <mergeCell ref="AB14:AB16"/>
    <mergeCell ref="AB11:AB13"/>
    <mergeCell ref="AC11:AC13"/>
    <mergeCell ref="AD11:AD13"/>
    <mergeCell ref="AE11:AE13"/>
    <mergeCell ref="AE14:AE16"/>
    <mergeCell ref="AE7:AE9"/>
    <mergeCell ref="AI17:AI19"/>
    <mergeCell ref="AJ17:AJ19"/>
    <mergeCell ref="AK17:AK19"/>
    <mergeCell ref="AL17:AL19"/>
    <mergeCell ref="AF11:AF13"/>
    <mergeCell ref="AL11:AL13"/>
    <mergeCell ref="AH11:AH13"/>
    <mergeCell ref="AI32:AI34"/>
    <mergeCell ref="AH32:AH34"/>
    <mergeCell ref="AH17:AH19"/>
    <mergeCell ref="AH14:AH16"/>
    <mergeCell ref="AJ11:AJ13"/>
    <mergeCell ref="AK11:AK13"/>
    <mergeCell ref="AK23:AK25"/>
    <mergeCell ref="AJ23:AJ25"/>
    <mergeCell ref="AJ32:AJ34"/>
    <mergeCell ref="AK32:AK34"/>
    <mergeCell ref="AL32:AL34"/>
    <mergeCell ref="AL26:AL28"/>
    <mergeCell ref="AL23:AL25"/>
    <mergeCell ref="AI23:AI25"/>
    <mergeCell ref="AJ29:AJ31"/>
    <mergeCell ref="AH29:AH31"/>
    <mergeCell ref="AK26:AK28"/>
    <mergeCell ref="AK38:AK40"/>
    <mergeCell ref="AL38:AL40"/>
    <mergeCell ref="AK35:AK37"/>
    <mergeCell ref="AL35:AL37"/>
    <mergeCell ref="AJ38:AJ40"/>
    <mergeCell ref="AH38:AH40"/>
    <mergeCell ref="AI38:AI40"/>
    <mergeCell ref="Y38:Y40"/>
    <mergeCell ref="Z38:Z40"/>
    <mergeCell ref="AA38:AA40"/>
    <mergeCell ref="AB38:AB40"/>
    <mergeCell ref="AJ35:AJ37"/>
    <mergeCell ref="AE38:AE40"/>
    <mergeCell ref="AF38:AF40"/>
    <mergeCell ref="AE35:AE37"/>
    <mergeCell ref="AF35:AF37"/>
    <mergeCell ref="AH35:AH37"/>
    <mergeCell ref="AI35:AI37"/>
    <mergeCell ref="AC38:AC40"/>
    <mergeCell ref="AD38:AD40"/>
    <mergeCell ref="S20:T20"/>
    <mergeCell ref="M20:N20"/>
    <mergeCell ref="E20:F20"/>
    <mergeCell ref="K20:L22"/>
    <mergeCell ref="AB35:AB37"/>
    <mergeCell ref="AD35:AD37"/>
    <mergeCell ref="AC35:AC37"/>
    <mergeCell ref="AA35:AA37"/>
    <mergeCell ref="Y35:Y37"/>
    <mergeCell ref="Z35:Z37"/>
    <mergeCell ref="E27:F27"/>
    <mergeCell ref="G27:H27"/>
    <mergeCell ref="AB32:AB34"/>
    <mergeCell ref="AC32:AC34"/>
    <mergeCell ref="AD32:AD34"/>
    <mergeCell ref="AB26:AB28"/>
    <mergeCell ref="AC26:AC28"/>
    <mergeCell ref="Y29:Y31"/>
    <mergeCell ref="Y26:Y28"/>
    <mergeCell ref="Z26:Z28"/>
    <mergeCell ref="AA26:AA28"/>
    <mergeCell ref="Y32:Y34"/>
    <mergeCell ref="AA23:AA25"/>
    <mergeCell ref="AC23:AC25"/>
    <mergeCell ref="E14:F14"/>
    <mergeCell ref="E15:F15"/>
    <mergeCell ref="I14:J14"/>
    <mergeCell ref="I20:J20"/>
    <mergeCell ref="G20:H20"/>
    <mergeCell ref="O14:P14"/>
    <mergeCell ref="G18:H18"/>
    <mergeCell ref="K18:L18"/>
    <mergeCell ref="M18:N18"/>
    <mergeCell ref="O20:P20"/>
    <mergeCell ref="O24:P24"/>
    <mergeCell ref="O23:P23"/>
    <mergeCell ref="O15:P15"/>
    <mergeCell ref="O17:P17"/>
    <mergeCell ref="I21:J21"/>
    <mergeCell ref="M21:N21"/>
    <mergeCell ref="E23:F23"/>
    <mergeCell ref="G23:H23"/>
    <mergeCell ref="G21:H21"/>
    <mergeCell ref="E21:F21"/>
    <mergeCell ref="K24:L24"/>
    <mergeCell ref="K23:L23"/>
    <mergeCell ref="M23:N25"/>
    <mergeCell ref="E24:F24"/>
    <mergeCell ref="G24:H24"/>
    <mergeCell ref="I24:J24"/>
    <mergeCell ref="I23:J23"/>
    <mergeCell ref="E18:F18"/>
    <mergeCell ref="O18:P18"/>
    <mergeCell ref="O21:P21"/>
    <mergeCell ref="Q17:R17"/>
    <mergeCell ref="U23:V23"/>
    <mergeCell ref="U24:V24"/>
    <mergeCell ref="W23:X23"/>
    <mergeCell ref="W17:X17"/>
    <mergeCell ref="Z17:Z19"/>
    <mergeCell ref="S14:T14"/>
    <mergeCell ref="Q14:R14"/>
    <mergeCell ref="Q15:R15"/>
    <mergeCell ref="S17:T17"/>
    <mergeCell ref="U17:V17"/>
    <mergeCell ref="U14:V14"/>
    <mergeCell ref="W14:X14"/>
    <mergeCell ref="W15:X15"/>
    <mergeCell ref="S15:T15"/>
    <mergeCell ref="U15:V15"/>
    <mergeCell ref="Q18:R18"/>
    <mergeCell ref="S18:T18"/>
    <mergeCell ref="Y23:Y25"/>
    <mergeCell ref="Y17:Y19"/>
    <mergeCell ref="U18:V18"/>
    <mergeCell ref="W18:X18"/>
    <mergeCell ref="Q20:R20"/>
    <mergeCell ref="W20:X20"/>
    <mergeCell ref="B17:B19"/>
    <mergeCell ref="C17:C19"/>
    <mergeCell ref="D17:D19"/>
    <mergeCell ref="G17:H17"/>
    <mergeCell ref="I17:J19"/>
    <mergeCell ref="I39:J39"/>
    <mergeCell ref="K39:L39"/>
    <mergeCell ref="E38:F38"/>
    <mergeCell ref="G38:H38"/>
    <mergeCell ref="I38:J38"/>
    <mergeCell ref="K38:L38"/>
    <mergeCell ref="B23:B25"/>
    <mergeCell ref="C23:C25"/>
    <mergeCell ref="D23:D25"/>
    <mergeCell ref="B20:B22"/>
    <mergeCell ref="C20:C22"/>
    <mergeCell ref="D20:D22"/>
    <mergeCell ref="B35:B37"/>
    <mergeCell ref="C35:C37"/>
    <mergeCell ref="G35:H35"/>
    <mergeCell ref="G36:H36"/>
    <mergeCell ref="E36:F36"/>
    <mergeCell ref="G30:H30"/>
    <mergeCell ref="G29:H29"/>
    <mergeCell ref="U38:V38"/>
    <mergeCell ref="Q38:R38"/>
    <mergeCell ref="W38:X40"/>
    <mergeCell ref="U39:V39"/>
    <mergeCell ref="M39:N39"/>
    <mergeCell ref="O39:P39"/>
    <mergeCell ref="B38:B40"/>
    <mergeCell ref="C38:C40"/>
    <mergeCell ref="Q39:R39"/>
    <mergeCell ref="O38:P38"/>
    <mergeCell ref="M38:N38"/>
    <mergeCell ref="S39:T39"/>
    <mergeCell ref="S38:T38"/>
    <mergeCell ref="U21:V21"/>
    <mergeCell ref="W21:X21"/>
    <mergeCell ref="AK29:AK31"/>
    <mergeCell ref="AL29:AL31"/>
    <mergeCell ref="AJ26:AJ28"/>
    <mergeCell ref="AH26:AH28"/>
    <mergeCell ref="AI29:AI31"/>
    <mergeCell ref="AI26:AI28"/>
    <mergeCell ref="AH20:AH22"/>
    <mergeCell ref="AJ20:AJ22"/>
    <mergeCell ref="AK20:AK22"/>
    <mergeCell ref="AH23:AH25"/>
    <mergeCell ref="AL20:AL22"/>
    <mergeCell ref="AI20:AI22"/>
    <mergeCell ref="Z23:Z25"/>
    <mergeCell ref="U20:V20"/>
    <mergeCell ref="AE29:AE31"/>
    <mergeCell ref="AE26:AE28"/>
    <mergeCell ref="AB23:AB25"/>
    <mergeCell ref="Z29:Z31"/>
    <mergeCell ref="AA29:AA31"/>
    <mergeCell ref="Z32:Z34"/>
    <mergeCell ref="AB29:AB31"/>
    <mergeCell ref="W26:X26"/>
    <mergeCell ref="W24:X24"/>
    <mergeCell ref="W33:X33"/>
    <mergeCell ref="W32:X32"/>
    <mergeCell ref="AA32:AA34"/>
    <mergeCell ref="AD26:AD28"/>
    <mergeCell ref="AF26:AF28"/>
    <mergeCell ref="AD23:AD25"/>
    <mergeCell ref="AF23:AF25"/>
    <mergeCell ref="AF32:AF34"/>
    <mergeCell ref="AE32:AE34"/>
    <mergeCell ref="U35:V37"/>
    <mergeCell ref="W35:X35"/>
    <mergeCell ref="W36:X36"/>
    <mergeCell ref="W29:X29"/>
    <mergeCell ref="W27:X27"/>
    <mergeCell ref="W30:X30"/>
    <mergeCell ref="U32:V32"/>
    <mergeCell ref="U33:V33"/>
    <mergeCell ref="U29:V29"/>
    <mergeCell ref="U30:V30"/>
    <mergeCell ref="K11:L11"/>
    <mergeCell ref="M11:N11"/>
    <mergeCell ref="K8:L8"/>
    <mergeCell ref="M8:N8"/>
    <mergeCell ref="M15:N15"/>
    <mergeCell ref="K14:L14"/>
    <mergeCell ref="M14:N14"/>
    <mergeCell ref="AD29:AD31"/>
    <mergeCell ref="AF29:AF31"/>
    <mergeCell ref="AC29:AC31"/>
    <mergeCell ref="Q23:R23"/>
    <mergeCell ref="S23:T23"/>
    <mergeCell ref="Q24:R24"/>
    <mergeCell ref="S24:T24"/>
    <mergeCell ref="Q21:R21"/>
    <mergeCell ref="S21:T21"/>
    <mergeCell ref="U26:V26"/>
    <mergeCell ref="U27:V27"/>
    <mergeCell ref="AE17:AE19"/>
    <mergeCell ref="AF17:AF19"/>
    <mergeCell ref="AE23:AE25"/>
    <mergeCell ref="AE20:AE22"/>
    <mergeCell ref="AF20:AF22"/>
    <mergeCell ref="AD20:AD22"/>
    <mergeCell ref="O11:P11"/>
    <mergeCell ref="O12:P12"/>
    <mergeCell ref="O8:P8"/>
    <mergeCell ref="O7:P7"/>
    <mergeCell ref="I15:J15"/>
    <mergeCell ref="K15:L15"/>
    <mergeCell ref="K17:L17"/>
    <mergeCell ref="M17:N17"/>
    <mergeCell ref="B14:B16"/>
    <mergeCell ref="C14:C16"/>
    <mergeCell ref="D14:D16"/>
    <mergeCell ref="G14:H16"/>
    <mergeCell ref="E17:F17"/>
    <mergeCell ref="D11:D13"/>
    <mergeCell ref="B7:D10"/>
    <mergeCell ref="B11:B13"/>
    <mergeCell ref="C11:C13"/>
    <mergeCell ref="G12:H12"/>
    <mergeCell ref="G11:H11"/>
    <mergeCell ref="I11:J11"/>
    <mergeCell ref="K12:L12"/>
    <mergeCell ref="M12:N12"/>
    <mergeCell ref="K7:L7"/>
    <mergeCell ref="M7:N7"/>
    <mergeCell ref="U7:V7"/>
    <mergeCell ref="W7:X7"/>
    <mergeCell ref="Q7:R7"/>
    <mergeCell ref="S7:T7"/>
    <mergeCell ref="E7:F7"/>
    <mergeCell ref="G7:H7"/>
    <mergeCell ref="I7:J7"/>
    <mergeCell ref="Q11:R11"/>
    <mergeCell ref="Q12:R12"/>
    <mergeCell ref="Q8:R8"/>
    <mergeCell ref="U8:V8"/>
    <mergeCell ref="W8:X8"/>
    <mergeCell ref="E8:F8"/>
    <mergeCell ref="G8:H8"/>
    <mergeCell ref="I8:J8"/>
    <mergeCell ref="S12:T12"/>
    <mergeCell ref="S11:T11"/>
    <mergeCell ref="U11:V11"/>
    <mergeCell ref="U12:V12"/>
    <mergeCell ref="W11:X11"/>
    <mergeCell ref="W12:X12"/>
    <mergeCell ref="S8:T8"/>
    <mergeCell ref="E11:F13"/>
    <mergeCell ref="I12:J12"/>
  </mergeCells>
  <phoneticPr fontId="52"/>
  <conditionalFormatting sqref="Y11:Y40">
    <cfRule type="cellIs" dxfId="3" priority="1" operator="equal">
      <formula>$Y$43</formula>
    </cfRule>
  </conditionalFormatting>
  <conditionalFormatting sqref="AB11:AB40">
    <cfRule type="cellIs" dxfId="2" priority="2" operator="equal">
      <formula>$AB$43</formula>
    </cfRule>
  </conditionalFormatting>
  <conditionalFormatting sqref="AE11:AE40">
    <cfRule type="cellIs" dxfId="1" priority="3" operator="equal">
      <formula>$AE$43</formula>
    </cfRule>
  </conditionalFormatting>
  <conditionalFormatting sqref="AF11:AF40">
    <cfRule type="cellIs" dxfId="0" priority="4" operator="equal">
      <formula>$AF$43</formula>
    </cfRule>
  </conditionalFormatting>
  <printOptions horizontalCentered="1"/>
  <pageMargins left="0.39370078740157483" right="0.39370078740157483" top="0.39370078740157483" bottom="0.39370078740157483" header="0" footer="0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"/>
  <sheetViews>
    <sheetView workbookViewId="0">
      <selection activeCell="E3" sqref="E3:M3"/>
    </sheetView>
  </sheetViews>
  <sheetFormatPr defaultColWidth="14.375" defaultRowHeight="15" customHeight="1"/>
  <cols>
    <col min="1" max="26" width="4.125" customWidth="1"/>
  </cols>
  <sheetData>
    <row r="1" spans="1:26" ht="36" customHeight="1">
      <c r="A1" s="408" t="s">
        <v>175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</row>
    <row r="2" spans="1:26" ht="6" customHeight="1">
      <c r="A2" s="409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73"/>
      <c r="Z2" s="73"/>
    </row>
    <row r="3" spans="1:26" ht="21.95" customHeight="1">
      <c r="A3" s="410" t="s">
        <v>176</v>
      </c>
      <c r="B3" s="286"/>
      <c r="C3" s="286"/>
      <c r="D3" s="407"/>
      <c r="E3" s="411" t="s">
        <v>177</v>
      </c>
      <c r="F3" s="412"/>
      <c r="G3" s="412"/>
      <c r="H3" s="412"/>
      <c r="I3" s="412"/>
      <c r="J3" s="412"/>
      <c r="K3" s="412"/>
      <c r="L3" s="412"/>
      <c r="M3" s="413"/>
      <c r="N3" s="410" t="s">
        <v>178</v>
      </c>
      <c r="O3" s="286"/>
      <c r="P3" s="286"/>
      <c r="Q3" s="407"/>
      <c r="R3" s="406"/>
      <c r="S3" s="286"/>
      <c r="T3" s="286"/>
      <c r="U3" s="286"/>
      <c r="V3" s="286"/>
      <c r="W3" s="286"/>
      <c r="X3" s="286"/>
      <c r="Y3" s="286"/>
      <c r="Z3" s="407"/>
    </row>
    <row r="4" spans="1:26" ht="21.95" customHeight="1">
      <c r="A4" s="410" t="s">
        <v>179</v>
      </c>
      <c r="B4" s="286"/>
      <c r="C4" s="286"/>
      <c r="D4" s="407"/>
      <c r="E4" s="416"/>
      <c r="F4" s="286"/>
      <c r="G4" s="286"/>
      <c r="H4" s="286"/>
      <c r="I4" s="286"/>
      <c r="J4" s="286"/>
      <c r="K4" s="286"/>
      <c r="L4" s="286"/>
      <c r="M4" s="407"/>
      <c r="N4" s="410" t="s">
        <v>180</v>
      </c>
      <c r="O4" s="286"/>
      <c r="P4" s="286"/>
      <c r="Q4" s="407"/>
      <c r="R4" s="416"/>
      <c r="S4" s="286"/>
      <c r="T4" s="286"/>
      <c r="U4" s="286"/>
      <c r="V4" s="286"/>
      <c r="W4" s="286"/>
      <c r="X4" s="286"/>
      <c r="Y4" s="286"/>
      <c r="Z4" s="407"/>
    </row>
    <row r="5" spans="1:26" ht="21.95" customHeight="1">
      <c r="A5" s="410" t="s">
        <v>181</v>
      </c>
      <c r="B5" s="286"/>
      <c r="C5" s="286"/>
      <c r="D5" s="407"/>
      <c r="E5" s="415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407"/>
      <c r="R5" s="410" t="s">
        <v>182</v>
      </c>
      <c r="S5" s="407"/>
      <c r="T5" s="417"/>
      <c r="U5" s="286"/>
      <c r="V5" s="286"/>
      <c r="W5" s="286"/>
      <c r="X5" s="286"/>
      <c r="Y5" s="286"/>
      <c r="Z5" s="407"/>
    </row>
    <row r="6" spans="1:26" ht="21.95" customHeight="1">
      <c r="A6" s="410" t="s">
        <v>183</v>
      </c>
      <c r="B6" s="286"/>
      <c r="C6" s="286"/>
      <c r="D6" s="407"/>
      <c r="E6" s="414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  <c r="Q6" s="407"/>
      <c r="R6" s="410" t="s">
        <v>184</v>
      </c>
      <c r="S6" s="407"/>
      <c r="T6" s="417"/>
      <c r="U6" s="286"/>
      <c r="V6" s="286"/>
      <c r="W6" s="286"/>
      <c r="X6" s="286"/>
      <c r="Y6" s="286"/>
      <c r="Z6" s="407"/>
    </row>
    <row r="7" spans="1:26" ht="21.95" customHeight="1">
      <c r="A7" s="410" t="s">
        <v>185</v>
      </c>
      <c r="B7" s="286"/>
      <c r="C7" s="286"/>
      <c r="D7" s="407"/>
      <c r="E7" s="421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407"/>
      <c r="R7" s="410" t="s">
        <v>186</v>
      </c>
      <c r="S7" s="407"/>
      <c r="T7" s="416"/>
      <c r="U7" s="286"/>
      <c r="V7" s="286"/>
      <c r="W7" s="286"/>
      <c r="X7" s="286"/>
      <c r="Y7" s="286"/>
      <c r="Z7" s="407"/>
    </row>
    <row r="8" spans="1:26" ht="21.95" customHeight="1">
      <c r="A8" s="410" t="s">
        <v>187</v>
      </c>
      <c r="B8" s="286"/>
      <c r="C8" s="286"/>
      <c r="D8" s="407"/>
      <c r="E8" s="41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407"/>
      <c r="R8" s="410" t="s">
        <v>182</v>
      </c>
      <c r="S8" s="407"/>
      <c r="T8" s="417"/>
      <c r="U8" s="286"/>
      <c r="V8" s="286"/>
      <c r="W8" s="286"/>
      <c r="X8" s="286"/>
      <c r="Y8" s="286"/>
      <c r="Z8" s="407"/>
    </row>
    <row r="9" spans="1:26" ht="21.95" customHeight="1">
      <c r="A9" s="410" t="s">
        <v>188</v>
      </c>
      <c r="B9" s="286"/>
      <c r="C9" s="286"/>
      <c r="D9" s="407"/>
      <c r="E9" s="420"/>
      <c r="F9" s="286"/>
      <c r="G9" s="286"/>
      <c r="H9" s="286"/>
      <c r="I9" s="286"/>
      <c r="J9" s="286"/>
      <c r="K9" s="286"/>
      <c r="L9" s="286"/>
      <c r="M9" s="286"/>
      <c r="N9" s="286"/>
      <c r="O9" s="286"/>
      <c r="P9" s="286"/>
      <c r="Q9" s="407"/>
      <c r="R9" s="410" t="s">
        <v>186</v>
      </c>
      <c r="S9" s="407"/>
      <c r="T9" s="418"/>
      <c r="U9" s="286"/>
      <c r="V9" s="286"/>
      <c r="W9" s="286"/>
      <c r="X9" s="286"/>
      <c r="Y9" s="286"/>
      <c r="Z9" s="407"/>
    </row>
    <row r="10" spans="1:26" ht="21.95" customHeight="1">
      <c r="A10" s="408" t="s">
        <v>189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</row>
    <row r="11" spans="1:26" ht="21.95" customHeight="1">
      <c r="A11" s="74" t="s">
        <v>190</v>
      </c>
      <c r="B11" s="75"/>
      <c r="C11" s="410" t="s">
        <v>191</v>
      </c>
      <c r="D11" s="286"/>
      <c r="E11" s="286"/>
      <c r="F11" s="286"/>
      <c r="G11" s="286"/>
      <c r="H11" s="407"/>
      <c r="I11" s="76" t="s">
        <v>192</v>
      </c>
      <c r="J11" s="419" t="s">
        <v>193</v>
      </c>
      <c r="K11" s="286"/>
      <c r="L11" s="286"/>
      <c r="M11" s="407"/>
      <c r="N11" s="74" t="s">
        <v>190</v>
      </c>
      <c r="O11" s="75"/>
      <c r="P11" s="410" t="s">
        <v>191</v>
      </c>
      <c r="Q11" s="286"/>
      <c r="R11" s="286"/>
      <c r="S11" s="286"/>
      <c r="T11" s="286"/>
      <c r="U11" s="407"/>
      <c r="V11" s="76" t="s">
        <v>192</v>
      </c>
      <c r="W11" s="419" t="s">
        <v>193</v>
      </c>
      <c r="X11" s="286"/>
      <c r="Y11" s="286"/>
      <c r="Z11" s="407"/>
    </row>
    <row r="12" spans="1:26" ht="21.95" customHeight="1">
      <c r="A12" s="74">
        <v>1</v>
      </c>
      <c r="B12" s="77"/>
      <c r="C12" s="417"/>
      <c r="D12" s="286"/>
      <c r="E12" s="286"/>
      <c r="F12" s="286"/>
      <c r="G12" s="286"/>
      <c r="H12" s="407"/>
      <c r="I12" s="78"/>
      <c r="J12" s="416"/>
      <c r="K12" s="286"/>
      <c r="L12" s="286"/>
      <c r="M12" s="407"/>
      <c r="N12" s="74">
        <v>16</v>
      </c>
      <c r="O12" s="77"/>
      <c r="P12" s="417"/>
      <c r="Q12" s="286"/>
      <c r="R12" s="286"/>
      <c r="S12" s="286"/>
      <c r="T12" s="286"/>
      <c r="U12" s="407"/>
      <c r="V12" s="78"/>
      <c r="W12" s="416"/>
      <c r="X12" s="286"/>
      <c r="Y12" s="286"/>
      <c r="Z12" s="407"/>
    </row>
    <row r="13" spans="1:26" ht="21.95" customHeight="1">
      <c r="A13" s="74">
        <v>2</v>
      </c>
      <c r="B13" s="77"/>
      <c r="C13" s="417"/>
      <c r="D13" s="286"/>
      <c r="E13" s="286"/>
      <c r="F13" s="286"/>
      <c r="G13" s="286"/>
      <c r="H13" s="407"/>
      <c r="I13" s="78"/>
      <c r="J13" s="416"/>
      <c r="K13" s="286"/>
      <c r="L13" s="286"/>
      <c r="M13" s="407"/>
      <c r="N13" s="74">
        <v>17</v>
      </c>
      <c r="O13" s="77"/>
      <c r="P13" s="417"/>
      <c r="Q13" s="286"/>
      <c r="R13" s="286"/>
      <c r="S13" s="286"/>
      <c r="T13" s="286"/>
      <c r="U13" s="407"/>
      <c r="V13" s="78"/>
      <c r="W13" s="416"/>
      <c r="X13" s="286"/>
      <c r="Y13" s="286"/>
      <c r="Z13" s="407"/>
    </row>
    <row r="14" spans="1:26" ht="21.95" customHeight="1">
      <c r="A14" s="74">
        <v>3</v>
      </c>
      <c r="B14" s="77"/>
      <c r="C14" s="417"/>
      <c r="D14" s="286"/>
      <c r="E14" s="286"/>
      <c r="F14" s="286"/>
      <c r="G14" s="286"/>
      <c r="H14" s="407"/>
      <c r="I14" s="78"/>
      <c r="J14" s="416"/>
      <c r="K14" s="286"/>
      <c r="L14" s="286"/>
      <c r="M14" s="407"/>
      <c r="N14" s="74">
        <v>18</v>
      </c>
      <c r="O14" s="77"/>
      <c r="P14" s="417"/>
      <c r="Q14" s="286"/>
      <c r="R14" s="286"/>
      <c r="S14" s="286"/>
      <c r="T14" s="286"/>
      <c r="U14" s="407"/>
      <c r="V14" s="78"/>
      <c r="W14" s="416"/>
      <c r="X14" s="286"/>
      <c r="Y14" s="286"/>
      <c r="Z14" s="407"/>
    </row>
    <row r="15" spans="1:26" ht="21.95" customHeight="1">
      <c r="A15" s="74">
        <v>4</v>
      </c>
      <c r="B15" s="77"/>
      <c r="C15" s="417"/>
      <c r="D15" s="286"/>
      <c r="E15" s="286"/>
      <c r="F15" s="286"/>
      <c r="G15" s="286"/>
      <c r="H15" s="407"/>
      <c r="I15" s="78"/>
      <c r="J15" s="416"/>
      <c r="K15" s="286"/>
      <c r="L15" s="286"/>
      <c r="M15" s="407"/>
      <c r="N15" s="74">
        <v>19</v>
      </c>
      <c r="O15" s="77"/>
      <c r="P15" s="417"/>
      <c r="Q15" s="286"/>
      <c r="R15" s="286"/>
      <c r="S15" s="286"/>
      <c r="T15" s="286"/>
      <c r="U15" s="407"/>
      <c r="V15" s="78"/>
      <c r="W15" s="416"/>
      <c r="X15" s="286"/>
      <c r="Y15" s="286"/>
      <c r="Z15" s="407"/>
    </row>
    <row r="16" spans="1:26" ht="21.95" customHeight="1">
      <c r="A16" s="74">
        <v>5</v>
      </c>
      <c r="B16" s="77"/>
      <c r="C16" s="417"/>
      <c r="D16" s="286"/>
      <c r="E16" s="286"/>
      <c r="F16" s="286"/>
      <c r="G16" s="286"/>
      <c r="H16" s="407"/>
      <c r="I16" s="78"/>
      <c r="J16" s="416"/>
      <c r="K16" s="286"/>
      <c r="L16" s="286"/>
      <c r="M16" s="407"/>
      <c r="N16" s="74">
        <v>20</v>
      </c>
      <c r="O16" s="77"/>
      <c r="P16" s="417"/>
      <c r="Q16" s="286"/>
      <c r="R16" s="286"/>
      <c r="S16" s="286"/>
      <c r="T16" s="286"/>
      <c r="U16" s="407"/>
      <c r="V16" s="78"/>
      <c r="W16" s="416"/>
      <c r="X16" s="286"/>
      <c r="Y16" s="286"/>
      <c r="Z16" s="407"/>
    </row>
    <row r="17" spans="1:26" ht="21.95" customHeight="1">
      <c r="A17" s="74">
        <v>6</v>
      </c>
      <c r="B17" s="77"/>
      <c r="C17" s="417"/>
      <c r="D17" s="286"/>
      <c r="E17" s="286"/>
      <c r="F17" s="286"/>
      <c r="G17" s="286"/>
      <c r="H17" s="407"/>
      <c r="I17" s="78"/>
      <c r="J17" s="416"/>
      <c r="K17" s="286"/>
      <c r="L17" s="286"/>
      <c r="M17" s="407"/>
      <c r="N17" s="74">
        <v>21</v>
      </c>
      <c r="O17" s="77"/>
      <c r="P17" s="417"/>
      <c r="Q17" s="286"/>
      <c r="R17" s="286"/>
      <c r="S17" s="286"/>
      <c r="T17" s="286"/>
      <c r="U17" s="407"/>
      <c r="V17" s="78"/>
      <c r="W17" s="416"/>
      <c r="X17" s="286"/>
      <c r="Y17" s="286"/>
      <c r="Z17" s="407"/>
    </row>
    <row r="18" spans="1:26" ht="21.95" customHeight="1">
      <c r="A18" s="74">
        <v>7</v>
      </c>
      <c r="B18" s="77"/>
      <c r="C18" s="417"/>
      <c r="D18" s="286"/>
      <c r="E18" s="286"/>
      <c r="F18" s="286"/>
      <c r="G18" s="286"/>
      <c r="H18" s="407"/>
      <c r="I18" s="78"/>
      <c r="J18" s="416"/>
      <c r="K18" s="286"/>
      <c r="L18" s="286"/>
      <c r="M18" s="407"/>
      <c r="N18" s="74">
        <v>22</v>
      </c>
      <c r="O18" s="77"/>
      <c r="P18" s="417"/>
      <c r="Q18" s="286"/>
      <c r="R18" s="286"/>
      <c r="S18" s="286"/>
      <c r="T18" s="286"/>
      <c r="U18" s="407"/>
      <c r="V18" s="78"/>
      <c r="W18" s="416"/>
      <c r="X18" s="286"/>
      <c r="Y18" s="286"/>
      <c r="Z18" s="407"/>
    </row>
    <row r="19" spans="1:26" ht="21.95" customHeight="1">
      <c r="A19" s="74">
        <v>8</v>
      </c>
      <c r="B19" s="77"/>
      <c r="C19" s="417"/>
      <c r="D19" s="286"/>
      <c r="E19" s="286"/>
      <c r="F19" s="286"/>
      <c r="G19" s="286"/>
      <c r="H19" s="407"/>
      <c r="I19" s="78"/>
      <c r="J19" s="416"/>
      <c r="K19" s="286"/>
      <c r="L19" s="286"/>
      <c r="M19" s="407"/>
      <c r="N19" s="74">
        <v>23</v>
      </c>
      <c r="O19" s="77"/>
      <c r="P19" s="417"/>
      <c r="Q19" s="286"/>
      <c r="R19" s="286"/>
      <c r="S19" s="286"/>
      <c r="T19" s="286"/>
      <c r="U19" s="407"/>
      <c r="V19" s="78"/>
      <c r="W19" s="416"/>
      <c r="X19" s="286"/>
      <c r="Y19" s="286"/>
      <c r="Z19" s="407"/>
    </row>
    <row r="20" spans="1:26" ht="21.95" customHeight="1">
      <c r="A20" s="74">
        <v>9</v>
      </c>
      <c r="B20" s="77"/>
      <c r="C20" s="417"/>
      <c r="D20" s="286"/>
      <c r="E20" s="286"/>
      <c r="F20" s="286"/>
      <c r="G20" s="286"/>
      <c r="H20" s="407"/>
      <c r="I20" s="78"/>
      <c r="J20" s="416"/>
      <c r="K20" s="286"/>
      <c r="L20" s="286"/>
      <c r="M20" s="407"/>
      <c r="N20" s="74">
        <v>24</v>
      </c>
      <c r="O20" s="77"/>
      <c r="P20" s="417"/>
      <c r="Q20" s="286"/>
      <c r="R20" s="286"/>
      <c r="S20" s="286"/>
      <c r="T20" s="286"/>
      <c r="U20" s="407"/>
      <c r="V20" s="78"/>
      <c r="W20" s="416"/>
      <c r="X20" s="286"/>
      <c r="Y20" s="286"/>
      <c r="Z20" s="407"/>
    </row>
    <row r="21" spans="1:26" ht="21.95" customHeight="1">
      <c r="A21" s="74">
        <v>10</v>
      </c>
      <c r="B21" s="77"/>
      <c r="C21" s="417"/>
      <c r="D21" s="286"/>
      <c r="E21" s="286"/>
      <c r="F21" s="286"/>
      <c r="G21" s="286"/>
      <c r="H21" s="407"/>
      <c r="I21" s="78"/>
      <c r="J21" s="416"/>
      <c r="K21" s="286"/>
      <c r="L21" s="286"/>
      <c r="M21" s="407"/>
      <c r="N21" s="74">
        <v>25</v>
      </c>
      <c r="O21" s="77"/>
      <c r="P21" s="417"/>
      <c r="Q21" s="286"/>
      <c r="R21" s="286"/>
      <c r="S21" s="286"/>
      <c r="T21" s="286"/>
      <c r="U21" s="407"/>
      <c r="V21" s="78"/>
      <c r="W21" s="416"/>
      <c r="X21" s="286"/>
      <c r="Y21" s="286"/>
      <c r="Z21" s="407"/>
    </row>
    <row r="22" spans="1:26" ht="21.95" customHeight="1">
      <c r="A22" s="74">
        <v>11</v>
      </c>
      <c r="B22" s="77"/>
      <c r="C22" s="417"/>
      <c r="D22" s="286"/>
      <c r="E22" s="286"/>
      <c r="F22" s="286"/>
      <c r="G22" s="286"/>
      <c r="H22" s="407"/>
      <c r="I22" s="78"/>
      <c r="J22" s="416"/>
      <c r="K22" s="286"/>
      <c r="L22" s="286"/>
      <c r="M22" s="407"/>
      <c r="N22" s="74">
        <v>26</v>
      </c>
      <c r="O22" s="77"/>
      <c r="P22" s="417"/>
      <c r="Q22" s="286"/>
      <c r="R22" s="286"/>
      <c r="S22" s="286"/>
      <c r="T22" s="286"/>
      <c r="U22" s="407"/>
      <c r="V22" s="78"/>
      <c r="W22" s="417"/>
      <c r="X22" s="286"/>
      <c r="Y22" s="286"/>
      <c r="Z22" s="407"/>
    </row>
    <row r="23" spans="1:26" ht="21.95" customHeight="1">
      <c r="A23" s="74">
        <v>12</v>
      </c>
      <c r="B23" s="77"/>
      <c r="C23" s="417"/>
      <c r="D23" s="286"/>
      <c r="E23" s="286"/>
      <c r="F23" s="286"/>
      <c r="G23" s="286"/>
      <c r="H23" s="407"/>
      <c r="I23" s="78"/>
      <c r="J23" s="416"/>
      <c r="K23" s="286"/>
      <c r="L23" s="286"/>
      <c r="M23" s="407"/>
      <c r="N23" s="74">
        <v>27</v>
      </c>
      <c r="O23" s="77"/>
      <c r="P23" s="417"/>
      <c r="Q23" s="286"/>
      <c r="R23" s="286"/>
      <c r="S23" s="286"/>
      <c r="T23" s="286"/>
      <c r="U23" s="407"/>
      <c r="V23" s="78"/>
      <c r="W23" s="417"/>
      <c r="X23" s="286"/>
      <c r="Y23" s="286"/>
      <c r="Z23" s="407"/>
    </row>
    <row r="24" spans="1:26" ht="21.95" customHeight="1">
      <c r="A24" s="74">
        <v>13</v>
      </c>
      <c r="B24" s="77"/>
      <c r="C24" s="417"/>
      <c r="D24" s="286"/>
      <c r="E24" s="286"/>
      <c r="F24" s="286"/>
      <c r="G24" s="286"/>
      <c r="H24" s="407"/>
      <c r="I24" s="78"/>
      <c r="J24" s="416"/>
      <c r="K24" s="286"/>
      <c r="L24" s="286"/>
      <c r="M24" s="407"/>
      <c r="N24" s="74">
        <v>28</v>
      </c>
      <c r="O24" s="77"/>
      <c r="P24" s="417"/>
      <c r="Q24" s="286"/>
      <c r="R24" s="286"/>
      <c r="S24" s="286"/>
      <c r="T24" s="286"/>
      <c r="U24" s="407"/>
      <c r="V24" s="78"/>
      <c r="W24" s="417"/>
      <c r="X24" s="286"/>
      <c r="Y24" s="286"/>
      <c r="Z24" s="407"/>
    </row>
    <row r="25" spans="1:26" ht="21.95" customHeight="1">
      <c r="A25" s="74">
        <v>14</v>
      </c>
      <c r="B25" s="77"/>
      <c r="C25" s="417"/>
      <c r="D25" s="286"/>
      <c r="E25" s="286"/>
      <c r="F25" s="286"/>
      <c r="G25" s="286"/>
      <c r="H25" s="407"/>
      <c r="I25" s="78"/>
      <c r="J25" s="416"/>
      <c r="K25" s="286"/>
      <c r="L25" s="286"/>
      <c r="M25" s="407"/>
      <c r="N25" s="74">
        <v>29</v>
      </c>
      <c r="O25" s="77"/>
      <c r="P25" s="417"/>
      <c r="Q25" s="286"/>
      <c r="R25" s="286"/>
      <c r="S25" s="286"/>
      <c r="T25" s="286"/>
      <c r="U25" s="407"/>
      <c r="V25" s="78"/>
      <c r="W25" s="417"/>
      <c r="X25" s="286"/>
      <c r="Y25" s="286"/>
      <c r="Z25" s="407"/>
    </row>
    <row r="26" spans="1:26" ht="21.95" customHeight="1">
      <c r="A26" s="74">
        <v>15</v>
      </c>
      <c r="B26" s="77"/>
      <c r="C26" s="417"/>
      <c r="D26" s="286"/>
      <c r="E26" s="286"/>
      <c r="F26" s="286"/>
      <c r="G26" s="286"/>
      <c r="H26" s="407"/>
      <c r="I26" s="78"/>
      <c r="J26" s="416"/>
      <c r="K26" s="286"/>
      <c r="L26" s="286"/>
      <c r="M26" s="407"/>
      <c r="N26" s="74">
        <v>30</v>
      </c>
      <c r="O26" s="77"/>
      <c r="P26" s="417"/>
      <c r="Q26" s="286"/>
      <c r="R26" s="286"/>
      <c r="S26" s="286"/>
      <c r="T26" s="286"/>
      <c r="U26" s="407"/>
      <c r="V26" s="78"/>
      <c r="W26" s="417"/>
      <c r="X26" s="286"/>
      <c r="Y26" s="286"/>
      <c r="Z26" s="407"/>
    </row>
    <row r="27" spans="1:26" ht="21.95" customHeight="1">
      <c r="A27" s="424"/>
      <c r="B27" s="286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86"/>
      <c r="P27" s="286"/>
      <c r="Q27" s="286"/>
      <c r="R27" s="286"/>
      <c r="S27" s="286"/>
      <c r="T27" s="286"/>
      <c r="U27" s="286"/>
      <c r="V27" s="286"/>
      <c r="W27" s="286"/>
      <c r="X27" s="286"/>
      <c r="Y27" s="286"/>
      <c r="Z27" s="286"/>
    </row>
    <row r="28" spans="1:26" ht="21.95" customHeight="1">
      <c r="A28" s="422" t="s">
        <v>194</v>
      </c>
      <c r="B28" s="74" t="s">
        <v>190</v>
      </c>
      <c r="C28" s="410" t="s">
        <v>195</v>
      </c>
      <c r="D28" s="286"/>
      <c r="E28" s="286"/>
      <c r="F28" s="286"/>
      <c r="G28" s="407"/>
      <c r="H28" s="74" t="s">
        <v>196</v>
      </c>
      <c r="I28" s="410" t="s">
        <v>197</v>
      </c>
      <c r="J28" s="286"/>
      <c r="K28" s="286"/>
      <c r="L28" s="286"/>
      <c r="M28" s="407"/>
      <c r="N28" s="74" t="s">
        <v>190</v>
      </c>
      <c r="O28" s="410" t="s">
        <v>195</v>
      </c>
      <c r="P28" s="286"/>
      <c r="Q28" s="286"/>
      <c r="R28" s="286"/>
      <c r="S28" s="407"/>
      <c r="T28" s="74" t="s">
        <v>196</v>
      </c>
      <c r="U28" s="410" t="s">
        <v>197</v>
      </c>
      <c r="V28" s="286"/>
      <c r="W28" s="286"/>
      <c r="X28" s="286"/>
      <c r="Y28" s="286"/>
      <c r="Z28" s="79"/>
    </row>
    <row r="29" spans="1:26" ht="21.95" customHeight="1">
      <c r="A29" s="209"/>
      <c r="B29" s="80">
        <v>1</v>
      </c>
      <c r="C29" s="416"/>
      <c r="D29" s="286"/>
      <c r="E29" s="286"/>
      <c r="F29" s="286"/>
      <c r="G29" s="286"/>
      <c r="H29" s="77"/>
      <c r="I29" s="417"/>
      <c r="J29" s="286"/>
      <c r="K29" s="286"/>
      <c r="L29" s="286"/>
      <c r="M29" s="407"/>
      <c r="N29" s="80">
        <v>5</v>
      </c>
      <c r="O29" s="410"/>
      <c r="P29" s="286"/>
      <c r="Q29" s="286"/>
      <c r="R29" s="286"/>
      <c r="S29" s="407"/>
      <c r="T29" s="77"/>
      <c r="U29" s="410"/>
      <c r="V29" s="286"/>
      <c r="W29" s="286"/>
      <c r="X29" s="286"/>
      <c r="Y29" s="286"/>
      <c r="Z29" s="81"/>
    </row>
    <row r="30" spans="1:26" ht="21.95" customHeight="1">
      <c r="A30" s="209"/>
      <c r="B30" s="80">
        <v>2</v>
      </c>
      <c r="C30" s="416"/>
      <c r="D30" s="286"/>
      <c r="E30" s="286"/>
      <c r="F30" s="286"/>
      <c r="G30" s="286"/>
      <c r="H30" s="77"/>
      <c r="I30" s="417"/>
      <c r="J30" s="286"/>
      <c r="K30" s="286"/>
      <c r="L30" s="286"/>
      <c r="M30" s="407"/>
      <c r="N30" s="80">
        <v>6</v>
      </c>
      <c r="O30" s="410"/>
      <c r="P30" s="286"/>
      <c r="Q30" s="286"/>
      <c r="R30" s="286"/>
      <c r="S30" s="407"/>
      <c r="T30" s="77"/>
      <c r="U30" s="410"/>
      <c r="V30" s="286"/>
      <c r="W30" s="286"/>
      <c r="X30" s="286"/>
      <c r="Y30" s="286"/>
      <c r="Z30" s="81"/>
    </row>
    <row r="31" spans="1:26" ht="21.95" customHeight="1">
      <c r="A31" s="209"/>
      <c r="B31" s="80">
        <v>3</v>
      </c>
      <c r="C31" s="416"/>
      <c r="D31" s="286"/>
      <c r="E31" s="286"/>
      <c r="F31" s="286"/>
      <c r="G31" s="407"/>
      <c r="H31" s="77"/>
      <c r="I31" s="417"/>
      <c r="J31" s="286"/>
      <c r="K31" s="286"/>
      <c r="L31" s="286"/>
      <c r="M31" s="407"/>
      <c r="N31" s="80">
        <v>7</v>
      </c>
      <c r="O31" s="410"/>
      <c r="P31" s="286"/>
      <c r="Q31" s="286"/>
      <c r="R31" s="286"/>
      <c r="S31" s="407"/>
      <c r="T31" s="77"/>
      <c r="U31" s="410"/>
      <c r="V31" s="286"/>
      <c r="W31" s="286"/>
      <c r="X31" s="286"/>
      <c r="Y31" s="286"/>
      <c r="Z31" s="81"/>
    </row>
    <row r="32" spans="1:26" ht="21.95" customHeight="1">
      <c r="A32" s="366"/>
      <c r="B32" s="80">
        <v>4</v>
      </c>
      <c r="C32" s="416"/>
      <c r="D32" s="286"/>
      <c r="E32" s="286"/>
      <c r="F32" s="286"/>
      <c r="G32" s="286"/>
      <c r="H32" s="77"/>
      <c r="I32" s="417"/>
      <c r="J32" s="286"/>
      <c r="K32" s="286"/>
      <c r="L32" s="286"/>
      <c r="M32" s="407"/>
      <c r="N32" s="80">
        <v>8</v>
      </c>
      <c r="O32" s="410"/>
      <c r="P32" s="286"/>
      <c r="Q32" s="286"/>
      <c r="R32" s="286"/>
      <c r="S32" s="407"/>
      <c r="T32" s="77"/>
      <c r="U32" s="410"/>
      <c r="V32" s="286"/>
      <c r="W32" s="286"/>
      <c r="X32" s="286"/>
      <c r="Y32" s="286"/>
      <c r="Z32" s="81"/>
    </row>
    <row r="33" spans="1:26" ht="3.75" customHeight="1">
      <c r="A33" s="424"/>
      <c r="B33" s="286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6"/>
      <c r="P33" s="286"/>
      <c r="Q33" s="286"/>
      <c r="R33" s="286"/>
      <c r="S33" s="286"/>
      <c r="T33" s="286"/>
      <c r="U33" s="286"/>
      <c r="V33" s="286"/>
      <c r="W33" s="286"/>
      <c r="X33" s="286"/>
      <c r="Y33" s="286"/>
      <c r="Z33" s="286"/>
    </row>
    <row r="34" spans="1:26" ht="15.75" customHeight="1">
      <c r="A34" s="422" t="s">
        <v>198</v>
      </c>
      <c r="B34" s="425"/>
      <c r="C34" s="410" t="s">
        <v>199</v>
      </c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407"/>
      <c r="O34" s="410" t="s">
        <v>200</v>
      </c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407"/>
    </row>
    <row r="35" spans="1:26" ht="15.75" customHeight="1">
      <c r="A35" s="209"/>
      <c r="B35" s="366"/>
      <c r="C35" s="410" t="s">
        <v>201</v>
      </c>
      <c r="D35" s="286"/>
      <c r="E35" s="286"/>
      <c r="F35" s="407"/>
      <c r="G35" s="410" t="s">
        <v>202</v>
      </c>
      <c r="H35" s="286"/>
      <c r="I35" s="286"/>
      <c r="J35" s="407"/>
      <c r="K35" s="410" t="s">
        <v>203</v>
      </c>
      <c r="L35" s="286"/>
      <c r="M35" s="286"/>
      <c r="N35" s="407"/>
      <c r="O35" s="410" t="s">
        <v>201</v>
      </c>
      <c r="P35" s="286"/>
      <c r="Q35" s="286"/>
      <c r="R35" s="407"/>
      <c r="S35" s="410" t="s">
        <v>202</v>
      </c>
      <c r="T35" s="286"/>
      <c r="U35" s="286"/>
      <c r="V35" s="407"/>
      <c r="W35" s="410" t="s">
        <v>203</v>
      </c>
      <c r="X35" s="286"/>
      <c r="Y35" s="286"/>
      <c r="Z35" s="407"/>
    </row>
    <row r="36" spans="1:26" ht="15.75" customHeight="1">
      <c r="A36" s="209"/>
      <c r="B36" s="425" t="s">
        <v>204</v>
      </c>
      <c r="C36" s="423"/>
      <c r="D36" s="386"/>
      <c r="E36" s="386"/>
      <c r="F36" s="345"/>
      <c r="G36" s="423"/>
      <c r="H36" s="386"/>
      <c r="I36" s="386"/>
      <c r="J36" s="345"/>
      <c r="K36" s="423"/>
      <c r="L36" s="386"/>
      <c r="M36" s="386"/>
      <c r="N36" s="345"/>
      <c r="O36" s="423"/>
      <c r="P36" s="386"/>
      <c r="Q36" s="386"/>
      <c r="R36" s="345"/>
      <c r="S36" s="423"/>
      <c r="T36" s="386"/>
      <c r="U36" s="386"/>
      <c r="V36" s="345"/>
      <c r="W36" s="423"/>
      <c r="X36" s="386"/>
      <c r="Y36" s="386"/>
      <c r="Z36" s="345"/>
    </row>
    <row r="37" spans="1:26" ht="15.75" customHeight="1">
      <c r="A37" s="209"/>
      <c r="B37" s="209"/>
      <c r="C37" s="353"/>
      <c r="D37" s="174"/>
      <c r="E37" s="174"/>
      <c r="F37" s="337"/>
      <c r="G37" s="353"/>
      <c r="H37" s="174"/>
      <c r="I37" s="174"/>
      <c r="J37" s="337"/>
      <c r="K37" s="353"/>
      <c r="L37" s="174"/>
      <c r="M37" s="174"/>
      <c r="N37" s="337"/>
      <c r="O37" s="353"/>
      <c r="P37" s="174"/>
      <c r="Q37" s="174"/>
      <c r="R37" s="337"/>
      <c r="S37" s="353"/>
      <c r="T37" s="174"/>
      <c r="U37" s="174"/>
      <c r="V37" s="337"/>
      <c r="W37" s="353"/>
      <c r="X37" s="174"/>
      <c r="Y37" s="174"/>
      <c r="Z37" s="337"/>
    </row>
    <row r="38" spans="1:26" ht="15.75" customHeight="1">
      <c r="A38" s="209"/>
      <c r="B38" s="366"/>
      <c r="C38" s="354"/>
      <c r="D38" s="341"/>
      <c r="E38" s="341"/>
      <c r="F38" s="342"/>
      <c r="G38" s="354"/>
      <c r="H38" s="341"/>
      <c r="I38" s="341"/>
      <c r="J38" s="342"/>
      <c r="K38" s="354"/>
      <c r="L38" s="341"/>
      <c r="M38" s="341"/>
      <c r="N38" s="342"/>
      <c r="O38" s="354"/>
      <c r="P38" s="341"/>
      <c r="Q38" s="341"/>
      <c r="R38" s="342"/>
      <c r="S38" s="354"/>
      <c r="T38" s="341"/>
      <c r="U38" s="341"/>
      <c r="V38" s="342"/>
      <c r="W38" s="354"/>
      <c r="X38" s="341"/>
      <c r="Y38" s="341"/>
      <c r="Z38" s="342"/>
    </row>
    <row r="39" spans="1:26" ht="15.75" customHeight="1">
      <c r="A39" s="209"/>
      <c r="B39" s="425" t="s">
        <v>205</v>
      </c>
      <c r="C39" s="423"/>
      <c r="D39" s="386"/>
      <c r="E39" s="386"/>
      <c r="F39" s="345"/>
      <c r="G39" s="423"/>
      <c r="H39" s="386"/>
      <c r="I39" s="386"/>
      <c r="J39" s="345"/>
      <c r="K39" s="423"/>
      <c r="L39" s="386"/>
      <c r="M39" s="386"/>
      <c r="N39" s="345"/>
      <c r="O39" s="423"/>
      <c r="P39" s="386"/>
      <c r="Q39" s="386"/>
      <c r="R39" s="345"/>
      <c r="S39" s="423"/>
      <c r="T39" s="386"/>
      <c r="U39" s="386"/>
      <c r="V39" s="345"/>
      <c r="W39" s="423"/>
      <c r="X39" s="386"/>
      <c r="Y39" s="386"/>
      <c r="Z39" s="345"/>
    </row>
    <row r="40" spans="1:26" ht="15.75" customHeight="1">
      <c r="A40" s="209"/>
      <c r="B40" s="209"/>
      <c r="C40" s="353"/>
      <c r="D40" s="174"/>
      <c r="E40" s="174"/>
      <c r="F40" s="337"/>
      <c r="G40" s="353"/>
      <c r="H40" s="174"/>
      <c r="I40" s="174"/>
      <c r="J40" s="337"/>
      <c r="K40" s="353"/>
      <c r="L40" s="174"/>
      <c r="M40" s="174"/>
      <c r="N40" s="337"/>
      <c r="O40" s="353"/>
      <c r="P40" s="174"/>
      <c r="Q40" s="174"/>
      <c r="R40" s="337"/>
      <c r="S40" s="353"/>
      <c r="T40" s="174"/>
      <c r="U40" s="174"/>
      <c r="V40" s="337"/>
      <c r="W40" s="353"/>
      <c r="X40" s="174"/>
      <c r="Y40" s="174"/>
      <c r="Z40" s="337"/>
    </row>
    <row r="41" spans="1:26" ht="15.75" customHeight="1">
      <c r="A41" s="366"/>
      <c r="B41" s="366"/>
      <c r="C41" s="354"/>
      <c r="D41" s="341"/>
      <c r="E41" s="341"/>
      <c r="F41" s="342"/>
      <c r="G41" s="354"/>
      <c r="H41" s="341"/>
      <c r="I41" s="341"/>
      <c r="J41" s="342"/>
      <c r="K41" s="354"/>
      <c r="L41" s="341"/>
      <c r="M41" s="341"/>
      <c r="N41" s="342"/>
      <c r="O41" s="354"/>
      <c r="P41" s="341"/>
      <c r="Q41" s="341"/>
      <c r="R41" s="342"/>
      <c r="S41" s="354"/>
      <c r="T41" s="341"/>
      <c r="U41" s="341"/>
      <c r="V41" s="342"/>
      <c r="W41" s="354"/>
      <c r="X41" s="341"/>
      <c r="Y41" s="341"/>
      <c r="Z41" s="342"/>
    </row>
    <row r="42" spans="1:26" ht="4.5" customHeight="1">
      <c r="A42" s="153"/>
      <c r="B42" s="153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 spans="1:26" ht="16.5" customHeight="1">
      <c r="A43" s="426" t="s">
        <v>206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6"/>
      <c r="U43" s="286"/>
      <c r="V43" s="286"/>
      <c r="W43" s="286"/>
      <c r="X43" s="286"/>
      <c r="Y43" s="286"/>
      <c r="Z43" s="407"/>
    </row>
    <row r="44" spans="1:26" ht="97.5" customHeight="1">
      <c r="A44" s="426"/>
      <c r="B44" s="286"/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407"/>
    </row>
    <row r="45" spans="1:26" ht="13.5" customHeight="1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</row>
    <row r="46" spans="1:26" ht="13.5" customHeight="1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</row>
    <row r="47" spans="1:26" ht="13.5" customHeight="1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</row>
    <row r="48" spans="1:26" ht="13.5" customHeight="1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</row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144">
    <mergeCell ref="W17:Z17"/>
    <mergeCell ref="W18:Z18"/>
    <mergeCell ref="P16:U16"/>
    <mergeCell ref="P12:U12"/>
    <mergeCell ref="C16:H16"/>
    <mergeCell ref="C15:H15"/>
    <mergeCell ref="G35:J35"/>
    <mergeCell ref="G36:J38"/>
    <mergeCell ref="B34:B35"/>
    <mergeCell ref="B36:B38"/>
    <mergeCell ref="S36:V38"/>
    <mergeCell ref="W36:Z38"/>
    <mergeCell ref="S35:V35"/>
    <mergeCell ref="W35:Z35"/>
    <mergeCell ref="K35:N35"/>
    <mergeCell ref="K36:N38"/>
    <mergeCell ref="I29:M29"/>
    <mergeCell ref="C26:H26"/>
    <mergeCell ref="J26:M26"/>
    <mergeCell ref="C28:G28"/>
    <mergeCell ref="J23:M23"/>
    <mergeCell ref="J22:M22"/>
    <mergeCell ref="C25:H25"/>
    <mergeCell ref="J24:M24"/>
    <mergeCell ref="C39:F41"/>
    <mergeCell ref="B39:B41"/>
    <mergeCell ref="A44:Z44"/>
    <mergeCell ref="O39:R41"/>
    <mergeCell ref="S39:V41"/>
    <mergeCell ref="W39:Z41"/>
    <mergeCell ref="A43:Z43"/>
    <mergeCell ref="K39:N41"/>
    <mergeCell ref="G39:J41"/>
    <mergeCell ref="C22:H22"/>
    <mergeCell ref="C29:G29"/>
    <mergeCell ref="J25:M25"/>
    <mergeCell ref="A27:Z27"/>
    <mergeCell ref="U29:Y29"/>
    <mergeCell ref="O29:S29"/>
    <mergeCell ref="P24:U24"/>
    <mergeCell ref="W24:Z24"/>
    <mergeCell ref="W23:Z23"/>
    <mergeCell ref="W22:Z22"/>
    <mergeCell ref="W26:Z26"/>
    <mergeCell ref="W25:Z25"/>
    <mergeCell ref="P23:U23"/>
    <mergeCell ref="P22:U22"/>
    <mergeCell ref="P26:U26"/>
    <mergeCell ref="P25:U25"/>
    <mergeCell ref="C24:H24"/>
    <mergeCell ref="C23:H23"/>
    <mergeCell ref="C31:G31"/>
    <mergeCell ref="C30:G30"/>
    <mergeCell ref="I30:M30"/>
    <mergeCell ref="A34:A41"/>
    <mergeCell ref="C32:G32"/>
    <mergeCell ref="C34:N34"/>
    <mergeCell ref="U31:Y31"/>
    <mergeCell ref="U32:Y32"/>
    <mergeCell ref="O32:S32"/>
    <mergeCell ref="O36:R38"/>
    <mergeCell ref="O35:R35"/>
    <mergeCell ref="O31:S31"/>
    <mergeCell ref="O34:Z34"/>
    <mergeCell ref="A33:Z33"/>
    <mergeCell ref="C36:F38"/>
    <mergeCell ref="C35:F35"/>
    <mergeCell ref="I32:M32"/>
    <mergeCell ref="I31:M31"/>
    <mergeCell ref="A28:A32"/>
    <mergeCell ref="O28:S28"/>
    <mergeCell ref="U28:Y28"/>
    <mergeCell ref="O30:S30"/>
    <mergeCell ref="U30:Y30"/>
    <mergeCell ref="I28:M28"/>
    <mergeCell ref="C21:H21"/>
    <mergeCell ref="C20:H20"/>
    <mergeCell ref="C19:H19"/>
    <mergeCell ref="C18:H18"/>
    <mergeCell ref="C17:H17"/>
    <mergeCell ref="P21:U21"/>
    <mergeCell ref="P20:U20"/>
    <mergeCell ref="J17:M17"/>
    <mergeCell ref="J18:M18"/>
    <mergeCell ref="P18:U18"/>
    <mergeCell ref="P17:U17"/>
    <mergeCell ref="A8:D8"/>
    <mergeCell ref="A7:D7"/>
    <mergeCell ref="A9:D9"/>
    <mergeCell ref="E8:Q8"/>
    <mergeCell ref="R8:S8"/>
    <mergeCell ref="T8:Z8"/>
    <mergeCell ref="W21:Z21"/>
    <mergeCell ref="W20:Z20"/>
    <mergeCell ref="P19:U19"/>
    <mergeCell ref="J20:M20"/>
    <mergeCell ref="J19:M19"/>
    <mergeCell ref="J21:M21"/>
    <mergeCell ref="W19:Z19"/>
    <mergeCell ref="E7:Q7"/>
    <mergeCell ref="R7:S7"/>
    <mergeCell ref="T7:Z7"/>
    <mergeCell ref="P11:U11"/>
    <mergeCell ref="W11:Z11"/>
    <mergeCell ref="J16:M16"/>
    <mergeCell ref="J15:M15"/>
    <mergeCell ref="C14:H14"/>
    <mergeCell ref="J14:M14"/>
    <mergeCell ref="J13:M13"/>
    <mergeCell ref="W14:Z14"/>
    <mergeCell ref="W16:Z16"/>
    <mergeCell ref="W12:Z12"/>
    <mergeCell ref="R9:S9"/>
    <mergeCell ref="T9:Z9"/>
    <mergeCell ref="C13:H13"/>
    <mergeCell ref="C12:H12"/>
    <mergeCell ref="J12:M12"/>
    <mergeCell ref="A10:Z10"/>
    <mergeCell ref="C11:H11"/>
    <mergeCell ref="J11:M11"/>
    <mergeCell ref="E9:Q9"/>
    <mergeCell ref="P15:U15"/>
    <mergeCell ref="W15:Z15"/>
    <mergeCell ref="P14:U14"/>
    <mergeCell ref="W13:Z13"/>
    <mergeCell ref="P13:U13"/>
    <mergeCell ref="R3:Z3"/>
    <mergeCell ref="A1:Z1"/>
    <mergeCell ref="A2:X2"/>
    <mergeCell ref="A3:D3"/>
    <mergeCell ref="E3:M3"/>
    <mergeCell ref="E6:Q6"/>
    <mergeCell ref="E5:Q5"/>
    <mergeCell ref="A6:D6"/>
    <mergeCell ref="A5:D5"/>
    <mergeCell ref="A4:D4"/>
    <mergeCell ref="N3:Q3"/>
    <mergeCell ref="R4:Z4"/>
    <mergeCell ref="R5:S5"/>
    <mergeCell ref="T5:Z5"/>
    <mergeCell ref="R6:S6"/>
    <mergeCell ref="T6:Z6"/>
    <mergeCell ref="E4:M4"/>
    <mergeCell ref="N4:Q4"/>
  </mergeCells>
  <phoneticPr fontId="52"/>
  <pageMargins left="0.51181102362204722" right="0.51181102362204722" top="0.55118110236220474" bottom="0.55118110236220474" header="0" footer="0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00"/>
  <sheetViews>
    <sheetView workbookViewId="0">
      <selection activeCell="K15" sqref="K15:N15"/>
    </sheetView>
  </sheetViews>
  <sheetFormatPr defaultColWidth="14.375" defaultRowHeight="15" customHeight="1"/>
  <cols>
    <col min="1" max="3" width="4.625" customWidth="1"/>
    <col min="4" max="6" width="9.625" customWidth="1"/>
    <col min="7" max="7" width="9.625" style="142" customWidth="1"/>
    <col min="8" max="9" width="8.625" customWidth="1"/>
    <col min="10" max="10" width="2.625" customWidth="1"/>
    <col min="11" max="11" width="5.125" customWidth="1"/>
    <col min="12" max="13" width="8.625" customWidth="1"/>
    <col min="14" max="14" width="13.125" customWidth="1"/>
  </cols>
  <sheetData>
    <row r="1" spans="1:14" ht="21" customHeight="1">
      <c r="A1" s="448" t="s">
        <v>207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21" customHeight="1">
      <c r="A2" s="449" t="s">
        <v>208</v>
      </c>
      <c r="B2" s="174"/>
      <c r="C2" s="174"/>
      <c r="D2" s="450" t="s">
        <v>209</v>
      </c>
      <c r="E2" s="341"/>
      <c r="F2" s="341"/>
      <c r="G2" s="341"/>
      <c r="H2" s="341"/>
      <c r="I2" s="341"/>
      <c r="J2" s="341"/>
      <c r="K2" s="341"/>
      <c r="L2" s="341"/>
      <c r="M2" s="341"/>
      <c r="N2" s="341"/>
    </row>
    <row r="3" spans="1:14" ht="21" customHeight="1">
      <c r="A3" s="449" t="s">
        <v>210</v>
      </c>
      <c r="B3" s="174"/>
      <c r="C3" s="174"/>
      <c r="D3" s="451" t="s">
        <v>211</v>
      </c>
      <c r="E3" s="286"/>
      <c r="F3" s="286"/>
      <c r="G3" s="286"/>
      <c r="H3" s="286"/>
      <c r="I3" s="286"/>
      <c r="J3" s="286"/>
      <c r="K3" s="286"/>
      <c r="L3" s="286"/>
      <c r="M3" s="286"/>
      <c r="N3" s="286"/>
    </row>
    <row r="4" spans="1:14" ht="21" customHeight="1">
      <c r="A4" s="449" t="s">
        <v>212</v>
      </c>
      <c r="B4" s="174"/>
      <c r="C4" s="174"/>
      <c r="D4" s="454" t="s">
        <v>213</v>
      </c>
      <c r="E4" s="286"/>
      <c r="F4" s="286"/>
      <c r="G4" s="286"/>
      <c r="H4" s="286"/>
      <c r="I4" s="286"/>
      <c r="J4" s="286"/>
      <c r="K4" s="286"/>
      <c r="L4" s="286"/>
      <c r="M4" s="286"/>
      <c r="N4" s="286"/>
    </row>
    <row r="5" spans="1:14" ht="7.5" customHeight="1">
      <c r="A5" s="434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</row>
    <row r="6" spans="1:14" ht="11.25" customHeight="1">
      <c r="A6" s="441" t="s">
        <v>214</v>
      </c>
      <c r="B6" s="457" t="s">
        <v>215</v>
      </c>
      <c r="C6" s="441" t="s">
        <v>216</v>
      </c>
      <c r="D6" s="430" t="s">
        <v>217</v>
      </c>
      <c r="E6" s="345"/>
      <c r="F6" s="430" t="s">
        <v>193</v>
      </c>
      <c r="G6" s="443"/>
      <c r="H6" s="453" t="s">
        <v>192</v>
      </c>
      <c r="I6" s="446" t="s">
        <v>218</v>
      </c>
      <c r="J6" s="83"/>
      <c r="K6" s="455" t="s">
        <v>164</v>
      </c>
      <c r="L6" s="345"/>
      <c r="M6" s="456"/>
      <c r="N6" s="345"/>
    </row>
    <row r="7" spans="1:14" ht="11.25" customHeight="1">
      <c r="A7" s="366"/>
      <c r="B7" s="366"/>
      <c r="C7" s="366"/>
      <c r="D7" s="354"/>
      <c r="E7" s="342"/>
      <c r="F7" s="444"/>
      <c r="G7" s="445"/>
      <c r="H7" s="342"/>
      <c r="I7" s="366"/>
      <c r="J7" s="83"/>
      <c r="K7" s="354"/>
      <c r="L7" s="342"/>
      <c r="M7" s="354"/>
      <c r="N7" s="342"/>
    </row>
    <row r="8" spans="1:14" ht="22.5" customHeight="1">
      <c r="A8" s="84">
        <v>1</v>
      </c>
      <c r="B8" s="85"/>
      <c r="C8" s="86"/>
      <c r="D8" s="431"/>
      <c r="E8" s="345"/>
      <c r="F8" s="427"/>
      <c r="G8" s="428"/>
      <c r="H8" s="152"/>
      <c r="I8" s="87"/>
      <c r="J8" s="83"/>
      <c r="K8" s="452" t="s">
        <v>219</v>
      </c>
      <c r="L8" s="407"/>
      <c r="M8" s="427"/>
      <c r="N8" s="407"/>
    </row>
    <row r="9" spans="1:14" ht="22.5" customHeight="1">
      <c r="A9" s="84">
        <v>2</v>
      </c>
      <c r="B9" s="85"/>
      <c r="C9" s="86"/>
      <c r="D9" s="431"/>
      <c r="E9" s="345"/>
      <c r="F9" s="427"/>
      <c r="G9" s="428"/>
      <c r="H9" s="152"/>
      <c r="I9" s="87"/>
      <c r="J9" s="83"/>
      <c r="K9" s="447" t="s">
        <v>220</v>
      </c>
      <c r="L9" s="286"/>
      <c r="M9" s="286"/>
      <c r="N9" s="286"/>
    </row>
    <row r="10" spans="1:14" ht="22.5" customHeight="1">
      <c r="A10" s="84">
        <v>3</v>
      </c>
      <c r="B10" s="85"/>
      <c r="C10" s="86"/>
      <c r="D10" s="431"/>
      <c r="E10" s="345"/>
      <c r="F10" s="427"/>
      <c r="G10" s="428"/>
      <c r="H10" s="152"/>
      <c r="I10" s="87"/>
      <c r="J10" s="83"/>
      <c r="K10" s="442" t="s">
        <v>221</v>
      </c>
      <c r="L10" s="286"/>
      <c r="M10" s="427"/>
      <c r="N10" s="407"/>
    </row>
    <row r="11" spans="1:14" ht="22.5" customHeight="1">
      <c r="A11" s="84">
        <v>4</v>
      </c>
      <c r="B11" s="85"/>
      <c r="C11" s="86"/>
      <c r="D11" s="431"/>
      <c r="E11" s="345"/>
      <c r="F11" s="427"/>
      <c r="G11" s="428"/>
      <c r="H11" s="152"/>
      <c r="I11" s="87"/>
      <c r="J11" s="83"/>
      <c r="K11" s="442" t="s">
        <v>222</v>
      </c>
      <c r="L11" s="407"/>
      <c r="M11" s="427"/>
      <c r="N11" s="407"/>
    </row>
    <row r="12" spans="1:14" ht="22.5" customHeight="1">
      <c r="A12" s="84">
        <v>5</v>
      </c>
      <c r="B12" s="85"/>
      <c r="C12" s="86"/>
      <c r="D12" s="431"/>
      <c r="E12" s="345"/>
      <c r="F12" s="427"/>
      <c r="G12" s="428"/>
      <c r="H12" s="152"/>
      <c r="I12" s="87"/>
      <c r="J12" s="83"/>
      <c r="K12" s="442" t="s">
        <v>223</v>
      </c>
      <c r="L12" s="407"/>
      <c r="M12" s="427"/>
      <c r="N12" s="407"/>
    </row>
    <row r="13" spans="1:14" ht="22.5" customHeight="1">
      <c r="A13" s="84">
        <v>6</v>
      </c>
      <c r="B13" s="85"/>
      <c r="C13" s="86"/>
      <c r="D13" s="431"/>
      <c r="E13" s="345"/>
      <c r="F13" s="427"/>
      <c r="G13" s="428"/>
      <c r="H13" s="152"/>
      <c r="I13" s="87"/>
      <c r="J13" s="83"/>
      <c r="K13" s="442" t="s">
        <v>223</v>
      </c>
      <c r="L13" s="407"/>
      <c r="M13" s="427" t="s">
        <v>224</v>
      </c>
      <c r="N13" s="407"/>
    </row>
    <row r="14" spans="1:14" ht="22.5" customHeight="1">
      <c r="A14" s="84">
        <v>7</v>
      </c>
      <c r="B14" s="85"/>
      <c r="C14" s="86"/>
      <c r="D14" s="431"/>
      <c r="E14" s="345"/>
      <c r="F14" s="427"/>
      <c r="G14" s="428"/>
      <c r="H14" s="152"/>
      <c r="I14" s="87"/>
      <c r="J14" s="83"/>
      <c r="K14" s="442" t="s">
        <v>225</v>
      </c>
      <c r="L14" s="407"/>
      <c r="M14" s="427" t="s">
        <v>224</v>
      </c>
      <c r="N14" s="407"/>
    </row>
    <row r="15" spans="1:14" ht="22.5" customHeight="1">
      <c r="A15" s="84">
        <v>8</v>
      </c>
      <c r="B15" s="85"/>
      <c r="C15" s="86"/>
      <c r="D15" s="431"/>
      <c r="E15" s="345"/>
      <c r="F15" s="427"/>
      <c r="G15" s="428"/>
      <c r="H15" s="152"/>
      <c r="I15" s="87"/>
      <c r="J15" s="83"/>
      <c r="K15" s="447" t="s">
        <v>194</v>
      </c>
      <c r="L15" s="286"/>
      <c r="M15" s="286"/>
      <c r="N15" s="407"/>
    </row>
    <row r="16" spans="1:14" ht="22.5" customHeight="1">
      <c r="A16" s="84">
        <v>9</v>
      </c>
      <c r="B16" s="85"/>
      <c r="C16" s="86"/>
      <c r="D16" s="431"/>
      <c r="E16" s="345"/>
      <c r="F16" s="427"/>
      <c r="G16" s="428"/>
      <c r="H16" s="152"/>
      <c r="I16" s="87"/>
      <c r="J16" s="83"/>
      <c r="K16" s="442" t="s">
        <v>226</v>
      </c>
      <c r="L16" s="407"/>
      <c r="M16" s="427"/>
      <c r="N16" s="407"/>
    </row>
    <row r="17" spans="1:14" ht="22.5" customHeight="1">
      <c r="A17" s="84">
        <v>10</v>
      </c>
      <c r="B17" s="85"/>
      <c r="C17" s="86"/>
      <c r="D17" s="431"/>
      <c r="E17" s="345"/>
      <c r="F17" s="427"/>
      <c r="G17" s="428"/>
      <c r="H17" s="152"/>
      <c r="I17" s="87"/>
      <c r="J17" s="83"/>
      <c r="K17" s="442" t="s">
        <v>226</v>
      </c>
      <c r="L17" s="407"/>
      <c r="M17" s="427"/>
      <c r="N17" s="407"/>
    </row>
    <row r="18" spans="1:14" ht="22.5" customHeight="1">
      <c r="A18" s="84">
        <v>11</v>
      </c>
      <c r="B18" s="85"/>
      <c r="C18" s="86"/>
      <c r="D18" s="431"/>
      <c r="E18" s="345"/>
      <c r="F18" s="427"/>
      <c r="G18" s="428"/>
      <c r="H18" s="152"/>
      <c r="I18" s="87"/>
      <c r="J18" s="83"/>
      <c r="K18" s="442" t="s">
        <v>226</v>
      </c>
      <c r="L18" s="407"/>
      <c r="M18" s="427"/>
      <c r="N18" s="407"/>
    </row>
    <row r="19" spans="1:14" ht="22.5" customHeight="1">
      <c r="A19" s="88">
        <v>12</v>
      </c>
      <c r="B19" s="89"/>
      <c r="C19" s="86"/>
      <c r="D19" s="431"/>
      <c r="E19" s="345"/>
      <c r="F19" s="427"/>
      <c r="G19" s="428"/>
      <c r="H19" s="152"/>
      <c r="I19" s="87"/>
      <c r="J19" s="83"/>
      <c r="K19" s="90"/>
      <c r="L19" s="90"/>
      <c r="M19" s="90"/>
      <c r="N19" s="90"/>
    </row>
    <row r="20" spans="1:14" ht="22.5" customHeight="1">
      <c r="A20" s="88">
        <v>13</v>
      </c>
      <c r="B20" s="91"/>
      <c r="C20" s="86"/>
      <c r="D20" s="431"/>
      <c r="E20" s="345"/>
      <c r="F20" s="427"/>
      <c r="G20" s="428"/>
      <c r="H20" s="152"/>
      <c r="I20" s="87"/>
      <c r="J20" s="83"/>
      <c r="K20" s="90"/>
      <c r="L20" s="90"/>
      <c r="M20" s="90"/>
      <c r="N20" s="90"/>
    </row>
    <row r="21" spans="1:14" ht="22.5" customHeight="1">
      <c r="A21" s="88">
        <v>14</v>
      </c>
      <c r="B21" s="91"/>
      <c r="C21" s="86"/>
      <c r="D21" s="431"/>
      <c r="E21" s="345"/>
      <c r="F21" s="427"/>
      <c r="G21" s="428"/>
      <c r="H21" s="152"/>
      <c r="I21" s="87"/>
      <c r="J21" s="83"/>
      <c r="K21" s="90"/>
      <c r="L21" s="90"/>
      <c r="M21" s="90"/>
      <c r="N21" s="90"/>
    </row>
    <row r="22" spans="1:14" ht="22.5" customHeight="1">
      <c r="A22" s="88">
        <v>15</v>
      </c>
      <c r="B22" s="91"/>
      <c r="C22" s="86"/>
      <c r="D22" s="431"/>
      <c r="E22" s="345"/>
      <c r="F22" s="427"/>
      <c r="G22" s="428"/>
      <c r="H22" s="152"/>
      <c r="I22" s="87"/>
      <c r="J22" s="83"/>
      <c r="K22" s="432"/>
      <c r="L22" s="174"/>
      <c r="M22" s="174"/>
      <c r="N22" s="174"/>
    </row>
    <row r="23" spans="1:14" ht="22.5" customHeight="1">
      <c r="A23" s="88">
        <v>16</v>
      </c>
      <c r="B23" s="91"/>
      <c r="C23" s="86"/>
      <c r="D23" s="431"/>
      <c r="E23" s="345"/>
      <c r="F23" s="427"/>
      <c r="G23" s="428"/>
      <c r="H23" s="152"/>
      <c r="I23" s="87"/>
      <c r="J23" s="83"/>
      <c r="K23" s="429"/>
      <c r="L23" s="174"/>
      <c r="M23" s="434"/>
      <c r="N23" s="174"/>
    </row>
    <row r="24" spans="1:14" ht="22.5" customHeight="1">
      <c r="A24" s="88">
        <v>17</v>
      </c>
      <c r="B24" s="91"/>
      <c r="C24" s="86"/>
      <c r="D24" s="431"/>
      <c r="E24" s="345"/>
      <c r="F24" s="427"/>
      <c r="G24" s="428"/>
      <c r="H24" s="152"/>
      <c r="I24" s="87"/>
      <c r="J24" s="83"/>
      <c r="K24" s="429"/>
      <c r="L24" s="174"/>
      <c r="M24" s="433"/>
      <c r="N24" s="174"/>
    </row>
    <row r="25" spans="1:14" ht="22.5" customHeight="1">
      <c r="A25" s="88">
        <v>18</v>
      </c>
      <c r="B25" s="91"/>
      <c r="C25" s="86"/>
      <c r="D25" s="431"/>
      <c r="E25" s="345"/>
      <c r="F25" s="427"/>
      <c r="G25" s="428"/>
      <c r="H25" s="152"/>
      <c r="I25" s="87"/>
      <c r="J25" s="83"/>
      <c r="K25" s="429"/>
      <c r="L25" s="174"/>
      <c r="M25" s="155"/>
      <c r="N25" s="155"/>
    </row>
    <row r="26" spans="1:14" ht="22.5" customHeight="1">
      <c r="A26" s="88">
        <v>19</v>
      </c>
      <c r="B26" s="91"/>
      <c r="C26" s="86"/>
      <c r="D26" s="431"/>
      <c r="E26" s="345"/>
      <c r="F26" s="427"/>
      <c r="G26" s="428"/>
      <c r="H26" s="152"/>
      <c r="I26" s="87"/>
      <c r="J26" s="83"/>
      <c r="K26" s="429"/>
      <c r="L26" s="174"/>
      <c r="M26" s="155"/>
      <c r="N26" s="155"/>
    </row>
    <row r="27" spans="1:14" ht="22.5" customHeight="1">
      <c r="A27" s="88">
        <v>20</v>
      </c>
      <c r="B27" s="92"/>
      <c r="C27" s="86"/>
      <c r="D27" s="430"/>
      <c r="E27" s="345"/>
      <c r="F27" s="427"/>
      <c r="G27" s="428"/>
      <c r="H27" s="152"/>
      <c r="I27" s="93"/>
      <c r="J27" s="83"/>
      <c r="K27" s="429"/>
      <c r="L27" s="174"/>
      <c r="M27" s="439"/>
      <c r="N27" s="174"/>
    </row>
    <row r="28" spans="1:14" ht="22.5" customHeight="1">
      <c r="A28" s="88">
        <v>21</v>
      </c>
      <c r="B28" s="92"/>
      <c r="C28" s="86"/>
      <c r="D28" s="430"/>
      <c r="E28" s="345"/>
      <c r="F28" s="427"/>
      <c r="G28" s="428"/>
      <c r="H28" s="152"/>
      <c r="I28" s="93"/>
      <c r="J28" s="83"/>
      <c r="K28" s="90"/>
      <c r="L28" s="90"/>
      <c r="M28" s="90"/>
      <c r="N28" s="90"/>
    </row>
    <row r="29" spans="1:14" ht="22.5" customHeight="1">
      <c r="A29" s="88">
        <v>22</v>
      </c>
      <c r="B29" s="94"/>
      <c r="C29" s="95"/>
      <c r="D29" s="430"/>
      <c r="E29" s="345"/>
      <c r="F29" s="427"/>
      <c r="G29" s="428"/>
      <c r="H29" s="152"/>
      <c r="I29" s="93"/>
      <c r="J29" s="83"/>
      <c r="K29" s="154"/>
      <c r="L29" s="154"/>
      <c r="M29" s="155"/>
      <c r="N29" s="155"/>
    </row>
    <row r="30" spans="1:14" ht="22.5" customHeight="1">
      <c r="A30" s="88">
        <v>23</v>
      </c>
      <c r="B30" s="92"/>
      <c r="C30" s="86"/>
      <c r="D30" s="430"/>
      <c r="E30" s="345"/>
      <c r="F30" s="427"/>
      <c r="G30" s="428"/>
      <c r="H30" s="152"/>
      <c r="I30" s="93"/>
      <c r="J30" s="83"/>
      <c r="K30" s="438" t="s">
        <v>227</v>
      </c>
      <c r="L30" s="341"/>
      <c r="M30" s="341"/>
      <c r="N30" s="341"/>
    </row>
    <row r="31" spans="1:14" ht="22.5" customHeight="1">
      <c r="A31" s="88">
        <v>24</v>
      </c>
      <c r="B31" s="92"/>
      <c r="C31" s="86"/>
      <c r="D31" s="430"/>
      <c r="E31" s="345"/>
      <c r="F31" s="427"/>
      <c r="G31" s="428"/>
      <c r="H31" s="152"/>
      <c r="I31" s="93"/>
      <c r="J31" s="83"/>
      <c r="K31" s="86"/>
      <c r="L31" s="96" t="s">
        <v>228</v>
      </c>
      <c r="M31" s="96" t="s">
        <v>229</v>
      </c>
      <c r="N31" s="96" t="s">
        <v>230</v>
      </c>
    </row>
    <row r="32" spans="1:14" ht="22.5" customHeight="1">
      <c r="A32" s="88">
        <v>25</v>
      </c>
      <c r="B32" s="92"/>
      <c r="C32" s="86"/>
      <c r="D32" s="430"/>
      <c r="E32" s="345"/>
      <c r="F32" s="427"/>
      <c r="G32" s="428"/>
      <c r="H32" s="152"/>
      <c r="I32" s="93"/>
      <c r="J32" s="83"/>
      <c r="K32" s="440" t="s">
        <v>200</v>
      </c>
      <c r="L32" s="286"/>
      <c r="M32" s="286"/>
      <c r="N32" s="407"/>
    </row>
    <row r="33" spans="1:14" ht="22.5" customHeight="1">
      <c r="A33" s="88">
        <v>26</v>
      </c>
      <c r="B33" s="92"/>
      <c r="C33" s="86"/>
      <c r="D33" s="430"/>
      <c r="E33" s="345"/>
      <c r="F33" s="427"/>
      <c r="G33" s="428"/>
      <c r="H33" s="152"/>
      <c r="I33" s="93" t="s">
        <v>224</v>
      </c>
      <c r="J33" s="83"/>
      <c r="K33" s="97" t="s">
        <v>204</v>
      </c>
      <c r="L33" s="98"/>
      <c r="M33" s="98"/>
      <c r="N33" s="98"/>
    </row>
    <row r="34" spans="1:14" ht="22.5" customHeight="1">
      <c r="A34" s="88">
        <v>27</v>
      </c>
      <c r="B34" s="92"/>
      <c r="C34" s="86"/>
      <c r="D34" s="430"/>
      <c r="E34" s="345"/>
      <c r="F34" s="427"/>
      <c r="G34" s="428"/>
      <c r="H34" s="152"/>
      <c r="I34" s="93" t="s">
        <v>224</v>
      </c>
      <c r="J34" s="83"/>
      <c r="K34" s="97" t="s">
        <v>205</v>
      </c>
      <c r="L34" s="98"/>
      <c r="M34" s="98"/>
      <c r="N34" s="98"/>
    </row>
    <row r="35" spans="1:14" ht="22.5" customHeight="1">
      <c r="A35" s="88">
        <v>28</v>
      </c>
      <c r="B35" s="92"/>
      <c r="C35" s="86"/>
      <c r="D35" s="430"/>
      <c r="E35" s="345"/>
      <c r="F35" s="427"/>
      <c r="G35" s="428"/>
      <c r="H35" s="152"/>
      <c r="I35" s="93" t="s">
        <v>224</v>
      </c>
      <c r="J35" s="83"/>
      <c r="K35" s="440" t="s">
        <v>199</v>
      </c>
      <c r="L35" s="286"/>
      <c r="M35" s="286"/>
      <c r="N35" s="407"/>
    </row>
    <row r="36" spans="1:14" ht="22.5" customHeight="1">
      <c r="A36" s="88">
        <v>29</v>
      </c>
      <c r="B36" s="92"/>
      <c r="C36" s="86"/>
      <c r="D36" s="430"/>
      <c r="E36" s="345"/>
      <c r="F36" s="427"/>
      <c r="G36" s="428"/>
      <c r="H36" s="152"/>
      <c r="I36" s="93" t="s">
        <v>224</v>
      </c>
      <c r="J36" s="83"/>
      <c r="K36" s="97" t="s">
        <v>204</v>
      </c>
      <c r="L36" s="98"/>
      <c r="M36" s="98"/>
      <c r="N36" s="98"/>
    </row>
    <row r="37" spans="1:14" ht="22.5" customHeight="1">
      <c r="A37" s="88">
        <v>30</v>
      </c>
      <c r="B37" s="92" t="s">
        <v>224</v>
      </c>
      <c r="C37" s="86"/>
      <c r="D37" s="436"/>
      <c r="E37" s="407"/>
      <c r="F37" s="427"/>
      <c r="G37" s="428"/>
      <c r="H37" s="152"/>
      <c r="I37" s="93" t="s">
        <v>224</v>
      </c>
      <c r="J37" s="83"/>
      <c r="K37" s="97" t="s">
        <v>205</v>
      </c>
      <c r="L37" s="98"/>
      <c r="M37" s="98"/>
      <c r="N37" s="98"/>
    </row>
    <row r="38" spans="1:14" ht="14.25" customHeight="1">
      <c r="A38" s="99">
        <v>1</v>
      </c>
      <c r="B38" s="437" t="s">
        <v>231</v>
      </c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</row>
    <row r="39" spans="1:14" ht="14.25" customHeight="1">
      <c r="A39" s="99">
        <v>2</v>
      </c>
      <c r="B39" s="435" t="s">
        <v>232</v>
      </c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</row>
    <row r="40" spans="1:14" ht="13.5" customHeight="1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</row>
    <row r="41" spans="1:14" ht="13.5" customHeight="1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</row>
    <row r="42" spans="1:14" ht="13.5" customHeight="1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</row>
    <row r="43" spans="1:14" ht="13.5" customHeight="1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</row>
    <row r="44" spans="1:14" ht="13.5" customHeight="1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</row>
    <row r="45" spans="1:14" ht="13.5" customHeight="1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</row>
    <row r="46" spans="1:14" ht="13.5" customHeight="1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</row>
    <row r="47" spans="1:14" ht="13.5" customHeight="1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</row>
    <row r="48" spans="1:14" ht="13.5" customHeight="1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</row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111">
    <mergeCell ref="A1:N1"/>
    <mergeCell ref="A2:C2"/>
    <mergeCell ref="D2:N2"/>
    <mergeCell ref="A3:C3"/>
    <mergeCell ref="D3:N3"/>
    <mergeCell ref="A6:A7"/>
    <mergeCell ref="M10:N10"/>
    <mergeCell ref="M11:N11"/>
    <mergeCell ref="D10:E10"/>
    <mergeCell ref="K11:L11"/>
    <mergeCell ref="K8:L8"/>
    <mergeCell ref="M8:N8"/>
    <mergeCell ref="K10:L10"/>
    <mergeCell ref="K9:N9"/>
    <mergeCell ref="D8:E8"/>
    <mergeCell ref="D9:E9"/>
    <mergeCell ref="D6:E7"/>
    <mergeCell ref="H6:H7"/>
    <mergeCell ref="D11:E11"/>
    <mergeCell ref="A4:C4"/>
    <mergeCell ref="D4:N4"/>
    <mergeCell ref="K6:L7"/>
    <mergeCell ref="M6:N7"/>
    <mergeCell ref="B6:B7"/>
    <mergeCell ref="D15:E15"/>
    <mergeCell ref="M17:N17"/>
    <mergeCell ref="K17:L17"/>
    <mergeCell ref="K15:N15"/>
    <mergeCell ref="D21:E21"/>
    <mergeCell ref="D19:E19"/>
    <mergeCell ref="D18:E18"/>
    <mergeCell ref="D16:E16"/>
    <mergeCell ref="K16:L16"/>
    <mergeCell ref="M16:N16"/>
    <mergeCell ref="D17:E17"/>
    <mergeCell ref="K18:L18"/>
    <mergeCell ref="M18:N18"/>
    <mergeCell ref="C6:C7"/>
    <mergeCell ref="A5:N5"/>
    <mergeCell ref="D14:E14"/>
    <mergeCell ref="D12:E12"/>
    <mergeCell ref="D13:E13"/>
    <mergeCell ref="M12:N12"/>
    <mergeCell ref="M13:N13"/>
    <mergeCell ref="M14:N14"/>
    <mergeCell ref="K13:L13"/>
    <mergeCell ref="K14:L14"/>
    <mergeCell ref="K12:L12"/>
    <mergeCell ref="F6:G7"/>
    <mergeCell ref="I6:I7"/>
    <mergeCell ref="F8:G8"/>
    <mergeCell ref="F9:G9"/>
    <mergeCell ref="F10:G10"/>
    <mergeCell ref="F11:G11"/>
    <mergeCell ref="B39:N39"/>
    <mergeCell ref="D37:E37"/>
    <mergeCell ref="B38:N38"/>
    <mergeCell ref="D36:E36"/>
    <mergeCell ref="K27:L27"/>
    <mergeCell ref="K26:L26"/>
    <mergeCell ref="K30:N30"/>
    <mergeCell ref="M27:N27"/>
    <mergeCell ref="D28:E28"/>
    <mergeCell ref="D31:E31"/>
    <mergeCell ref="D29:E29"/>
    <mergeCell ref="D30:E30"/>
    <mergeCell ref="K35:N35"/>
    <mergeCell ref="K32:N32"/>
    <mergeCell ref="D35:E35"/>
    <mergeCell ref="D34:E34"/>
    <mergeCell ref="D32:E32"/>
    <mergeCell ref="D33:E33"/>
    <mergeCell ref="F30:G30"/>
    <mergeCell ref="F31:G31"/>
    <mergeCell ref="F32:G32"/>
    <mergeCell ref="F33:G33"/>
    <mergeCell ref="F34:G34"/>
    <mergeCell ref="F35:G35"/>
    <mergeCell ref="K22:N22"/>
    <mergeCell ref="K24:L24"/>
    <mergeCell ref="M24:N24"/>
    <mergeCell ref="D20:E20"/>
    <mergeCell ref="D22:E22"/>
    <mergeCell ref="K23:L23"/>
    <mergeCell ref="M23:N23"/>
    <mergeCell ref="D23:E23"/>
    <mergeCell ref="D24:E24"/>
    <mergeCell ref="F21:G21"/>
    <mergeCell ref="F22:G22"/>
    <mergeCell ref="F23:G23"/>
    <mergeCell ref="F24:G24"/>
    <mergeCell ref="K25:L25"/>
    <mergeCell ref="D27:E27"/>
    <mergeCell ref="D26:E26"/>
    <mergeCell ref="D25:E25"/>
    <mergeCell ref="F25:G25"/>
    <mergeCell ref="F26:G26"/>
    <mergeCell ref="F27:G27"/>
    <mergeCell ref="F28:G28"/>
    <mergeCell ref="F29:G29"/>
    <mergeCell ref="F36:G36"/>
    <mergeCell ref="F37:G37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</mergeCells>
  <phoneticPr fontId="52"/>
  <pageMargins left="0.70866141732283472" right="0.70866141732283472" top="0.74803149606299213" bottom="0.74803149606299213" header="0" footer="0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0"/>
  <sheetViews>
    <sheetView workbookViewId="0">
      <selection activeCell="F3" sqref="F3"/>
    </sheetView>
  </sheetViews>
  <sheetFormatPr defaultColWidth="14.375" defaultRowHeight="15" customHeight="1"/>
  <cols>
    <col min="1" max="7" width="12.625" customWidth="1"/>
  </cols>
  <sheetData>
    <row r="1" spans="1:7" ht="13.5" customHeight="1">
      <c r="A1" s="90" t="s">
        <v>233</v>
      </c>
      <c r="B1" s="100"/>
      <c r="C1" s="100"/>
      <c r="D1" s="100"/>
      <c r="E1" s="101"/>
      <c r="F1" s="100"/>
      <c r="G1" s="100"/>
    </row>
    <row r="2" spans="1:7" ht="13.5" customHeight="1">
      <c r="A2" s="100" t="s">
        <v>234</v>
      </c>
      <c r="B2" s="100"/>
      <c r="C2" s="100"/>
      <c r="D2" s="100"/>
      <c r="E2" s="102"/>
      <c r="F2" s="458" t="s">
        <v>235</v>
      </c>
      <c r="G2" s="341"/>
    </row>
    <row r="3" spans="1:7" ht="13.5" customHeight="1">
      <c r="A3" s="103" t="s">
        <v>236</v>
      </c>
      <c r="B3" s="103" t="s">
        <v>164</v>
      </c>
      <c r="C3" s="103" t="s">
        <v>191</v>
      </c>
      <c r="D3" s="103" t="s">
        <v>237</v>
      </c>
      <c r="E3" s="104" t="s">
        <v>238</v>
      </c>
      <c r="F3" s="103" t="s">
        <v>239</v>
      </c>
      <c r="G3" s="103" t="s">
        <v>240</v>
      </c>
    </row>
    <row r="4" spans="1:7" ht="13.5" customHeight="1">
      <c r="A4" s="126"/>
      <c r="B4" s="103"/>
      <c r="C4" s="103"/>
      <c r="D4" s="103"/>
      <c r="E4" s="105"/>
      <c r="F4" s="105"/>
      <c r="G4" s="103"/>
    </row>
    <row r="5" spans="1:7" ht="13.5" customHeight="1">
      <c r="A5" s="103"/>
      <c r="B5" s="103"/>
      <c r="C5" s="103"/>
      <c r="D5" s="103"/>
      <c r="E5" s="105"/>
      <c r="F5" s="105"/>
      <c r="G5" s="103"/>
    </row>
    <row r="6" spans="1:7" ht="13.5" customHeight="1">
      <c r="A6" s="103"/>
      <c r="B6" s="103"/>
      <c r="C6" s="103"/>
      <c r="D6" s="103"/>
      <c r="E6" s="105"/>
      <c r="F6" s="105"/>
      <c r="G6" s="103"/>
    </row>
    <row r="7" spans="1:7" ht="13.5" customHeight="1">
      <c r="A7" s="103"/>
      <c r="B7" s="103"/>
      <c r="C7" s="103"/>
      <c r="D7" s="103"/>
      <c r="E7" s="105"/>
      <c r="F7" s="105"/>
      <c r="G7" s="103"/>
    </row>
    <row r="8" spans="1:7" ht="13.5" customHeight="1">
      <c r="A8" s="103"/>
      <c r="B8" s="103"/>
      <c r="C8" s="103"/>
      <c r="D8" s="103"/>
      <c r="E8" s="105"/>
      <c r="F8" s="105"/>
      <c r="G8" s="103"/>
    </row>
    <row r="9" spans="1:7" ht="13.5" customHeight="1">
      <c r="A9" s="103"/>
      <c r="B9" s="103"/>
      <c r="C9" s="103"/>
      <c r="D9" s="103"/>
      <c r="E9" s="105"/>
      <c r="F9" s="105"/>
      <c r="G9" s="103"/>
    </row>
    <row r="10" spans="1:7" ht="13.5" customHeight="1">
      <c r="A10" s="103"/>
      <c r="B10" s="106"/>
      <c r="C10" s="106"/>
      <c r="D10" s="103"/>
      <c r="E10" s="105"/>
      <c r="F10" s="105"/>
      <c r="G10" s="107"/>
    </row>
    <row r="11" spans="1:7" ht="13.5" customHeight="1">
      <c r="A11" s="103"/>
      <c r="B11" s="103"/>
      <c r="C11" s="103"/>
      <c r="D11" s="103"/>
      <c r="E11" s="105"/>
      <c r="F11" s="105"/>
      <c r="G11" s="103"/>
    </row>
    <row r="12" spans="1:7" ht="13.5" customHeight="1">
      <c r="A12" s="103"/>
      <c r="B12" s="103"/>
      <c r="C12" s="103"/>
      <c r="D12" s="103"/>
      <c r="E12" s="105"/>
      <c r="F12" s="105"/>
      <c r="G12" s="103"/>
    </row>
    <row r="13" spans="1:7" ht="13.5" customHeight="1">
      <c r="A13" s="103"/>
      <c r="B13" s="103"/>
      <c r="C13" s="103"/>
      <c r="D13" s="103"/>
      <c r="E13" s="105"/>
      <c r="F13" s="105"/>
      <c r="G13" s="103"/>
    </row>
    <row r="14" spans="1:7" ht="13.5" customHeight="1">
      <c r="A14" s="103"/>
      <c r="B14" s="103"/>
      <c r="C14" s="103"/>
      <c r="D14" s="103"/>
      <c r="E14" s="105"/>
      <c r="F14" s="105"/>
      <c r="G14" s="103"/>
    </row>
    <row r="15" spans="1:7" ht="13.5" customHeight="1">
      <c r="A15" s="103"/>
      <c r="B15" s="103"/>
      <c r="C15" s="103"/>
      <c r="D15" s="103"/>
      <c r="E15" s="105"/>
      <c r="F15" s="105"/>
      <c r="G15" s="103"/>
    </row>
    <row r="16" spans="1:7" ht="13.5" customHeight="1">
      <c r="A16" s="103"/>
      <c r="B16" s="103"/>
      <c r="C16" s="106"/>
      <c r="D16" s="103"/>
      <c r="E16" s="105"/>
      <c r="F16" s="108"/>
      <c r="G16" s="107"/>
    </row>
    <row r="17" spans="1:7" ht="13.5" customHeight="1">
      <c r="A17" s="103"/>
      <c r="B17" s="103"/>
      <c r="C17" s="103"/>
      <c r="D17" s="103"/>
      <c r="E17" s="105"/>
      <c r="F17" s="105"/>
      <c r="G17" s="103"/>
    </row>
    <row r="18" spans="1:7" ht="13.5" customHeight="1">
      <c r="A18" s="103"/>
      <c r="B18" s="103"/>
      <c r="C18" s="103"/>
      <c r="D18" s="103"/>
      <c r="E18" s="105"/>
      <c r="F18" s="105"/>
      <c r="G18" s="103"/>
    </row>
    <row r="19" spans="1:7" ht="13.5" customHeight="1">
      <c r="A19" s="103"/>
      <c r="B19" s="103"/>
      <c r="C19" s="103"/>
      <c r="D19" s="103"/>
      <c r="E19" s="105"/>
      <c r="F19" s="105"/>
      <c r="G19" s="103"/>
    </row>
    <row r="20" spans="1:7" ht="13.5" customHeight="1">
      <c r="A20" s="103"/>
      <c r="B20" s="103"/>
      <c r="C20" s="103"/>
      <c r="D20" s="103"/>
      <c r="E20" s="105"/>
      <c r="F20" s="105"/>
      <c r="G20" s="103"/>
    </row>
    <row r="21" spans="1:7" ht="13.5" customHeight="1">
      <c r="A21" s="103"/>
      <c r="B21" s="103"/>
      <c r="C21" s="103"/>
      <c r="D21" s="103"/>
      <c r="E21" s="105"/>
      <c r="F21" s="105"/>
      <c r="G21" s="103"/>
    </row>
    <row r="22" spans="1:7" ht="13.5" customHeight="1">
      <c r="A22" s="103"/>
      <c r="B22" s="103"/>
      <c r="C22" s="103"/>
      <c r="D22" s="103"/>
      <c r="E22" s="105"/>
      <c r="F22" s="105"/>
      <c r="G22" s="103"/>
    </row>
    <row r="23" spans="1:7" ht="13.5" customHeight="1">
      <c r="A23" s="103"/>
      <c r="B23" s="103"/>
      <c r="C23" s="103"/>
      <c r="D23" s="103"/>
      <c r="E23" s="105"/>
      <c r="F23" s="105"/>
      <c r="G23" s="103"/>
    </row>
    <row r="24" spans="1:7" ht="13.5" customHeight="1">
      <c r="A24" s="103"/>
      <c r="B24" s="103"/>
      <c r="C24" s="103"/>
      <c r="D24" s="103"/>
      <c r="E24" s="105"/>
      <c r="F24" s="105"/>
      <c r="G24" s="103"/>
    </row>
    <row r="25" spans="1:7" ht="13.5" customHeight="1">
      <c r="A25" s="103"/>
      <c r="B25" s="103"/>
      <c r="C25" s="107"/>
      <c r="D25" s="107"/>
      <c r="E25" s="108"/>
      <c r="F25" s="105"/>
      <c r="G25" s="107"/>
    </row>
    <row r="26" spans="1:7" ht="13.5" customHeight="1">
      <c r="A26" s="103"/>
      <c r="B26" s="103"/>
      <c r="C26" s="103"/>
      <c r="D26" s="103"/>
      <c r="E26" s="105"/>
      <c r="F26" s="105"/>
      <c r="G26" s="103"/>
    </row>
    <row r="27" spans="1:7" ht="13.5" customHeight="1">
      <c r="A27" s="103"/>
      <c r="B27" s="103"/>
      <c r="C27" s="107"/>
      <c r="D27" s="107"/>
      <c r="E27" s="108"/>
      <c r="F27" s="108"/>
      <c r="G27" s="107"/>
    </row>
    <row r="28" spans="1:7" ht="13.5" customHeight="1">
      <c r="A28" s="103"/>
      <c r="B28" s="103"/>
      <c r="C28" s="103"/>
      <c r="D28" s="103"/>
      <c r="E28" s="105"/>
      <c r="F28" s="105"/>
      <c r="G28" s="103"/>
    </row>
    <row r="29" spans="1:7" ht="13.5" customHeight="1">
      <c r="A29" s="103"/>
      <c r="B29" s="103"/>
      <c r="C29" s="103"/>
      <c r="D29" s="103"/>
      <c r="E29" s="105"/>
      <c r="F29" s="105"/>
      <c r="G29" s="103"/>
    </row>
    <row r="30" spans="1:7" ht="13.5" customHeight="1">
      <c r="A30" s="103"/>
      <c r="B30" s="103"/>
      <c r="C30" s="103"/>
      <c r="D30" s="103"/>
      <c r="E30" s="105"/>
      <c r="F30" s="105"/>
      <c r="G30" s="103"/>
    </row>
    <row r="31" spans="1:7" ht="13.5" customHeight="1">
      <c r="A31" s="103"/>
      <c r="B31" s="103"/>
      <c r="C31" s="103"/>
      <c r="D31" s="103"/>
      <c r="E31" s="105"/>
      <c r="F31" s="105"/>
      <c r="G31" s="103"/>
    </row>
    <row r="32" spans="1:7" ht="13.5" customHeight="1">
      <c r="A32" s="103"/>
      <c r="B32" s="103"/>
      <c r="C32" s="103"/>
      <c r="D32" s="103"/>
      <c r="E32" s="105"/>
      <c r="F32" s="105"/>
      <c r="G32" s="103"/>
    </row>
    <row r="33" spans="1:7" ht="13.5" customHeight="1">
      <c r="A33" s="103"/>
      <c r="B33" s="103"/>
      <c r="C33" s="103"/>
      <c r="D33" s="103"/>
      <c r="E33" s="105"/>
      <c r="F33" s="105"/>
      <c r="G33" s="103"/>
    </row>
    <row r="34" spans="1:7" ht="13.5" customHeight="1">
      <c r="A34" s="103"/>
      <c r="B34" s="103"/>
      <c r="C34" s="103"/>
      <c r="D34" s="103"/>
      <c r="E34" s="105"/>
      <c r="F34" s="105"/>
      <c r="G34" s="103"/>
    </row>
    <row r="35" spans="1:7" ht="13.5" customHeight="1">
      <c r="A35" s="103"/>
      <c r="B35" s="103"/>
      <c r="C35" s="107"/>
      <c r="D35" s="107"/>
      <c r="E35" s="108"/>
      <c r="F35" s="108"/>
      <c r="G35" s="107"/>
    </row>
    <row r="36" spans="1:7" ht="13.5" customHeight="1">
      <c r="A36" s="103"/>
      <c r="B36" s="103"/>
      <c r="C36" s="103"/>
      <c r="D36" s="103"/>
      <c r="E36" s="105"/>
      <c r="F36" s="105"/>
      <c r="G36" s="103"/>
    </row>
    <row r="37" spans="1:7" ht="13.5" customHeight="1">
      <c r="A37" s="103"/>
      <c r="B37" s="103"/>
      <c r="C37" s="103"/>
      <c r="D37" s="103"/>
      <c r="E37" s="105"/>
      <c r="F37" s="105"/>
      <c r="G37" s="103"/>
    </row>
    <row r="38" spans="1:7" ht="13.5" customHeight="1">
      <c r="A38" s="103"/>
      <c r="B38" s="103"/>
      <c r="C38" s="103"/>
      <c r="D38" s="103"/>
      <c r="E38" s="105"/>
      <c r="F38" s="105"/>
      <c r="G38" s="103"/>
    </row>
    <row r="39" spans="1:7" ht="13.5" customHeight="1">
      <c r="A39" s="103"/>
      <c r="B39" s="103"/>
      <c r="C39" s="103"/>
      <c r="D39" s="103"/>
      <c r="E39" s="105"/>
      <c r="F39" s="105"/>
      <c r="G39" s="103"/>
    </row>
    <row r="40" spans="1:7" ht="13.5" customHeight="1">
      <c r="A40" s="103"/>
      <c r="B40" s="103"/>
      <c r="C40" s="103"/>
      <c r="D40" s="103"/>
      <c r="E40" s="105"/>
      <c r="F40" s="105"/>
      <c r="G40" s="103"/>
    </row>
    <row r="41" spans="1:7" ht="13.5" customHeight="1">
      <c r="A41" s="103"/>
      <c r="B41" s="103"/>
      <c r="C41" s="103"/>
      <c r="D41" s="103"/>
      <c r="E41" s="105"/>
      <c r="F41" s="105"/>
      <c r="G41" s="103"/>
    </row>
    <row r="42" spans="1:7" ht="13.5" customHeight="1">
      <c r="A42" s="103"/>
      <c r="B42" s="103"/>
      <c r="C42" s="103"/>
      <c r="D42" s="103"/>
      <c r="E42" s="105"/>
      <c r="F42" s="105"/>
      <c r="G42" s="103"/>
    </row>
    <row r="43" spans="1:7" ht="13.5" customHeight="1">
      <c r="A43" s="103"/>
      <c r="B43" s="103"/>
      <c r="C43" s="103"/>
      <c r="D43" s="103"/>
      <c r="E43" s="105"/>
      <c r="F43" s="105"/>
      <c r="G43" s="103"/>
    </row>
    <row r="44" spans="1:7" ht="13.5" customHeight="1">
      <c r="A44" s="103"/>
      <c r="B44" s="103"/>
      <c r="C44" s="103"/>
      <c r="D44" s="103"/>
      <c r="E44" s="105"/>
      <c r="F44" s="105"/>
      <c r="G44" s="103"/>
    </row>
    <row r="45" spans="1:7" ht="13.5" customHeight="1">
      <c r="A45" s="103"/>
      <c r="B45" s="103"/>
      <c r="C45" s="103"/>
      <c r="D45" s="103"/>
      <c r="E45" s="105"/>
      <c r="F45" s="105"/>
      <c r="G45" s="103"/>
    </row>
    <row r="46" spans="1:7" ht="13.5" customHeight="1">
      <c r="A46" s="103"/>
      <c r="B46" s="103"/>
      <c r="C46" s="103"/>
      <c r="D46" s="103"/>
      <c r="E46" s="105"/>
      <c r="F46" s="105"/>
      <c r="G46" s="103"/>
    </row>
    <row r="47" spans="1:7" ht="13.5" customHeight="1">
      <c r="A47" s="103"/>
      <c r="B47" s="103"/>
      <c r="C47" s="103"/>
      <c r="D47" s="103"/>
      <c r="E47" s="105"/>
      <c r="F47" s="105"/>
      <c r="G47" s="103"/>
    </row>
    <row r="48" spans="1:7" ht="13.5" customHeight="1">
      <c r="A48" s="103"/>
      <c r="B48" s="103"/>
      <c r="C48" s="103"/>
      <c r="D48" s="103"/>
      <c r="E48" s="105"/>
      <c r="F48" s="105"/>
      <c r="G48" s="103"/>
    </row>
    <row r="49" spans="1:7" ht="13.5" customHeight="1">
      <c r="A49" s="103"/>
      <c r="B49" s="103"/>
      <c r="C49" s="103"/>
      <c r="D49" s="103"/>
      <c r="E49" s="105"/>
      <c r="F49" s="105"/>
      <c r="G49" s="103"/>
    </row>
    <row r="50" spans="1:7" ht="13.5" customHeight="1">
      <c r="A50" s="144"/>
      <c r="B50" s="144"/>
      <c r="C50" s="144"/>
      <c r="D50" s="144"/>
      <c r="E50" s="157"/>
      <c r="F50" s="157"/>
      <c r="G50" s="144"/>
    </row>
    <row r="51" spans="1:7" ht="13.5" customHeight="1">
      <c r="A51" s="144"/>
      <c r="B51" s="144"/>
      <c r="C51" s="144"/>
      <c r="D51" s="144"/>
      <c r="E51" s="157"/>
      <c r="F51" s="157"/>
      <c r="G51" s="144"/>
    </row>
    <row r="52" spans="1:7" ht="13.5" customHeight="1">
      <c r="A52" s="144"/>
      <c r="B52" s="144"/>
      <c r="C52" s="144"/>
      <c r="D52" s="144"/>
      <c r="E52" s="157"/>
      <c r="F52" s="157"/>
      <c r="G52" s="144"/>
    </row>
    <row r="53" spans="1:7" ht="13.5" customHeight="1">
      <c r="A53" s="144"/>
      <c r="B53" s="144"/>
      <c r="C53" s="144"/>
      <c r="D53" s="144"/>
      <c r="E53" s="157"/>
      <c r="F53" s="157"/>
      <c r="G53" s="144"/>
    </row>
    <row r="54" spans="1:7" ht="13.5" customHeight="1">
      <c r="A54" s="144"/>
      <c r="B54" s="144"/>
      <c r="C54" s="144"/>
      <c r="D54" s="144"/>
      <c r="E54" s="157"/>
      <c r="F54" s="157"/>
      <c r="G54" s="144"/>
    </row>
    <row r="55" spans="1:7" ht="13.5" customHeight="1">
      <c r="A55" s="144"/>
      <c r="B55" s="144"/>
      <c r="C55" s="144"/>
      <c r="D55" s="144"/>
      <c r="E55" s="157"/>
      <c r="F55" s="157"/>
      <c r="G55" s="144"/>
    </row>
    <row r="56" spans="1:7" ht="13.5" customHeight="1">
      <c r="A56" s="144"/>
      <c r="B56" s="144"/>
      <c r="C56" s="144"/>
      <c r="D56" s="144"/>
      <c r="E56" s="157"/>
      <c r="F56" s="157"/>
      <c r="G56" s="144"/>
    </row>
    <row r="57" spans="1:7" ht="13.5" customHeight="1">
      <c r="A57" s="144"/>
      <c r="B57" s="144"/>
      <c r="C57" s="144"/>
      <c r="D57" s="144"/>
      <c r="E57" s="157"/>
      <c r="F57" s="157"/>
      <c r="G57" s="144"/>
    </row>
    <row r="58" spans="1:7" ht="13.5" customHeight="1">
      <c r="A58" s="144"/>
      <c r="B58" s="144"/>
      <c r="C58" s="144"/>
      <c r="D58" s="144"/>
      <c r="E58" s="157"/>
      <c r="F58" s="157"/>
      <c r="G58" s="144"/>
    </row>
    <row r="59" spans="1:7" ht="13.5" customHeight="1">
      <c r="A59" s="144"/>
      <c r="B59" s="144"/>
      <c r="C59" s="144"/>
      <c r="D59" s="144"/>
      <c r="E59" s="157"/>
      <c r="F59" s="157"/>
      <c r="G59" s="144"/>
    </row>
    <row r="60" spans="1:7" ht="13.5" customHeight="1">
      <c r="A60" s="144"/>
      <c r="B60" s="144"/>
      <c r="C60" s="144"/>
      <c r="D60" s="144"/>
      <c r="E60" s="157"/>
      <c r="F60" s="157"/>
      <c r="G60" s="144"/>
    </row>
    <row r="61" spans="1:7" ht="13.5" customHeight="1">
      <c r="A61" s="144"/>
      <c r="B61" s="144"/>
      <c r="C61" s="144"/>
      <c r="D61" s="144"/>
      <c r="E61" s="157"/>
      <c r="F61" s="157"/>
      <c r="G61" s="144"/>
    </row>
    <row r="62" spans="1:7" ht="13.5" customHeight="1">
      <c r="A62" s="144"/>
      <c r="B62" s="144"/>
      <c r="C62" s="144"/>
      <c r="D62" s="144"/>
      <c r="E62" s="157"/>
      <c r="F62" s="157"/>
      <c r="G62" s="144"/>
    </row>
    <row r="63" spans="1:7" ht="13.5" customHeight="1">
      <c r="A63" s="144"/>
      <c r="B63" s="144"/>
      <c r="C63" s="144"/>
      <c r="D63" s="144"/>
      <c r="E63" s="157"/>
      <c r="F63" s="157"/>
      <c r="G63" s="144"/>
    </row>
    <row r="64" spans="1:7" ht="13.5" customHeight="1">
      <c r="A64" s="144"/>
      <c r="B64" s="144"/>
      <c r="C64" s="144"/>
      <c r="D64" s="144"/>
      <c r="E64" s="157"/>
      <c r="F64" s="157"/>
      <c r="G64" s="144"/>
    </row>
    <row r="65" spans="5:6" ht="13.5" customHeight="1">
      <c r="E65" s="157"/>
      <c r="F65" s="157"/>
    </row>
    <row r="66" spans="5:6" ht="13.5" customHeight="1">
      <c r="E66" s="157"/>
      <c r="F66" s="157"/>
    </row>
    <row r="67" spans="5:6" ht="13.5" customHeight="1">
      <c r="E67" s="157"/>
      <c r="F67" s="157"/>
    </row>
    <row r="68" spans="5:6" ht="13.5" customHeight="1">
      <c r="E68" s="157"/>
      <c r="F68" s="157"/>
    </row>
    <row r="69" spans="5:6" ht="13.5" customHeight="1">
      <c r="E69" s="157"/>
      <c r="F69" s="157"/>
    </row>
    <row r="70" spans="5:6" ht="13.5" customHeight="1">
      <c r="E70" s="157"/>
      <c r="F70" s="157"/>
    </row>
    <row r="71" spans="5:6" ht="13.5" customHeight="1">
      <c r="E71" s="157"/>
      <c r="F71" s="157"/>
    </row>
    <row r="72" spans="5:6" ht="13.5" customHeight="1">
      <c r="E72" s="157"/>
      <c r="F72" s="157"/>
    </row>
    <row r="73" spans="5:6" ht="13.5" customHeight="1">
      <c r="E73" s="157"/>
      <c r="F73" s="157"/>
    </row>
    <row r="74" spans="5:6" ht="13.5" customHeight="1">
      <c r="E74" s="157"/>
      <c r="F74" s="157"/>
    </row>
    <row r="75" spans="5:6" ht="13.5" customHeight="1">
      <c r="E75" s="157"/>
      <c r="F75" s="157"/>
    </row>
    <row r="76" spans="5:6" ht="13.5" customHeight="1">
      <c r="E76" s="157"/>
      <c r="F76" s="157"/>
    </row>
    <row r="77" spans="5:6" ht="13.5" customHeight="1">
      <c r="E77" s="157"/>
      <c r="F77" s="157"/>
    </row>
    <row r="78" spans="5:6" ht="13.5" customHeight="1">
      <c r="E78" s="157"/>
      <c r="F78" s="157"/>
    </row>
    <row r="79" spans="5:6" ht="13.5" customHeight="1">
      <c r="E79" s="157"/>
      <c r="F79" s="157"/>
    </row>
    <row r="80" spans="5:6" ht="13.5" customHeight="1">
      <c r="E80" s="157"/>
      <c r="F80" s="157"/>
    </row>
    <row r="81" spans="5:6" ht="13.5" customHeight="1">
      <c r="E81" s="157"/>
      <c r="F81" s="157"/>
    </row>
    <row r="82" spans="5:6" ht="13.5" customHeight="1">
      <c r="E82" s="157"/>
      <c r="F82" s="157"/>
    </row>
    <row r="83" spans="5:6" ht="13.5" customHeight="1">
      <c r="E83" s="157"/>
      <c r="F83" s="157"/>
    </row>
    <row r="84" spans="5:6" ht="13.5" customHeight="1">
      <c r="E84" s="157"/>
      <c r="F84" s="157"/>
    </row>
    <row r="85" spans="5:6" ht="13.5" customHeight="1">
      <c r="E85" s="157"/>
      <c r="F85" s="157"/>
    </row>
    <row r="86" spans="5:6" ht="13.5" customHeight="1">
      <c r="E86" s="157"/>
      <c r="F86" s="157"/>
    </row>
    <row r="87" spans="5:6" ht="13.5" customHeight="1">
      <c r="E87" s="157"/>
      <c r="F87" s="157"/>
    </row>
    <row r="88" spans="5:6" ht="13.5" customHeight="1">
      <c r="E88" s="157"/>
      <c r="F88" s="157"/>
    </row>
    <row r="89" spans="5:6" ht="13.5" customHeight="1">
      <c r="E89" s="157"/>
      <c r="F89" s="157"/>
    </row>
    <row r="90" spans="5:6" ht="13.5" customHeight="1">
      <c r="E90" s="157"/>
      <c r="F90" s="157"/>
    </row>
    <row r="91" spans="5:6" ht="13.5" customHeight="1">
      <c r="E91" s="157"/>
      <c r="F91" s="157"/>
    </row>
    <row r="92" spans="5:6" ht="13.5" customHeight="1">
      <c r="E92" s="157"/>
      <c r="F92" s="157"/>
    </row>
    <row r="93" spans="5:6" ht="13.5" customHeight="1">
      <c r="E93" s="157"/>
      <c r="F93" s="157"/>
    </row>
    <row r="94" spans="5:6" ht="13.5" customHeight="1">
      <c r="E94" s="157"/>
      <c r="F94" s="157"/>
    </row>
    <row r="95" spans="5:6" ht="13.5" customHeight="1">
      <c r="E95" s="157"/>
      <c r="F95" s="157"/>
    </row>
    <row r="96" spans="5:6" ht="13.5" customHeight="1">
      <c r="E96" s="157"/>
      <c r="F96" s="157"/>
    </row>
    <row r="97" spans="5:6" ht="13.5" customHeight="1">
      <c r="E97" s="157"/>
      <c r="F97" s="157"/>
    </row>
    <row r="98" spans="5:6" ht="13.5" customHeight="1">
      <c r="E98" s="157"/>
      <c r="F98" s="157"/>
    </row>
    <row r="99" spans="5:6" ht="13.5" customHeight="1">
      <c r="E99" s="157"/>
      <c r="F99" s="157"/>
    </row>
    <row r="100" spans="5:6" ht="13.5" customHeight="1">
      <c r="E100" s="157"/>
      <c r="F100" s="157"/>
    </row>
    <row r="101" spans="5:6" ht="13.5" customHeight="1">
      <c r="E101" s="157"/>
      <c r="F101" s="157"/>
    </row>
    <row r="102" spans="5:6" ht="13.5" customHeight="1">
      <c r="E102" s="157"/>
      <c r="F102" s="157"/>
    </row>
    <row r="103" spans="5:6" ht="13.5" customHeight="1">
      <c r="E103" s="157"/>
      <c r="F103" s="157"/>
    </row>
    <row r="104" spans="5:6" ht="13.5" customHeight="1">
      <c r="E104" s="157"/>
      <c r="F104" s="157"/>
    </row>
    <row r="105" spans="5:6" ht="13.5" customHeight="1">
      <c r="E105" s="157"/>
      <c r="F105" s="157"/>
    </row>
    <row r="106" spans="5:6" ht="13.5" customHeight="1">
      <c r="E106" s="157"/>
      <c r="F106" s="157"/>
    </row>
    <row r="107" spans="5:6" ht="13.5" customHeight="1">
      <c r="E107" s="157"/>
      <c r="F107" s="157"/>
    </row>
    <row r="108" spans="5:6" ht="13.5" customHeight="1">
      <c r="E108" s="157"/>
      <c r="F108" s="157"/>
    </row>
    <row r="109" spans="5:6" ht="13.5" customHeight="1">
      <c r="E109" s="157"/>
      <c r="F109" s="157"/>
    </row>
    <row r="110" spans="5:6" ht="13.5" customHeight="1">
      <c r="E110" s="157"/>
      <c r="F110" s="157"/>
    </row>
    <row r="111" spans="5:6" ht="13.5" customHeight="1">
      <c r="E111" s="157"/>
      <c r="F111" s="157"/>
    </row>
    <row r="112" spans="5:6" ht="13.5" customHeight="1">
      <c r="E112" s="157"/>
      <c r="F112" s="157"/>
    </row>
    <row r="113" spans="5:6" ht="13.5" customHeight="1">
      <c r="E113" s="157"/>
      <c r="F113" s="157"/>
    </row>
    <row r="114" spans="5:6" ht="13.5" customHeight="1">
      <c r="E114" s="157"/>
      <c r="F114" s="157"/>
    </row>
    <row r="115" spans="5:6" ht="13.5" customHeight="1">
      <c r="E115" s="157"/>
      <c r="F115" s="157"/>
    </row>
    <row r="116" spans="5:6" ht="13.5" customHeight="1">
      <c r="E116" s="157"/>
      <c r="F116" s="157"/>
    </row>
    <row r="117" spans="5:6" ht="13.5" customHeight="1">
      <c r="E117" s="157"/>
      <c r="F117" s="157"/>
    </row>
    <row r="118" spans="5:6" ht="13.5" customHeight="1">
      <c r="E118" s="157"/>
      <c r="F118" s="157"/>
    </row>
    <row r="119" spans="5:6" ht="13.5" customHeight="1">
      <c r="E119" s="157"/>
      <c r="F119" s="157"/>
    </row>
    <row r="120" spans="5:6" ht="13.5" customHeight="1">
      <c r="E120" s="157"/>
      <c r="F120" s="157"/>
    </row>
    <row r="121" spans="5:6" ht="13.5" customHeight="1">
      <c r="E121" s="157"/>
      <c r="F121" s="157"/>
    </row>
    <row r="122" spans="5:6" ht="13.5" customHeight="1">
      <c r="E122" s="157"/>
      <c r="F122" s="157"/>
    </row>
    <row r="123" spans="5:6" ht="13.5" customHeight="1">
      <c r="E123" s="157"/>
      <c r="F123" s="157"/>
    </row>
    <row r="124" spans="5:6" ht="13.5" customHeight="1">
      <c r="E124" s="157"/>
      <c r="F124" s="157"/>
    </row>
    <row r="125" spans="5:6" ht="13.5" customHeight="1">
      <c r="E125" s="157"/>
      <c r="F125" s="157"/>
    </row>
    <row r="126" spans="5:6" ht="13.5" customHeight="1">
      <c r="E126" s="157"/>
      <c r="F126" s="157"/>
    </row>
    <row r="127" spans="5:6" ht="13.5" customHeight="1">
      <c r="E127" s="157"/>
      <c r="F127" s="157"/>
    </row>
    <row r="128" spans="5:6" ht="13.5" customHeight="1">
      <c r="E128" s="157"/>
      <c r="F128" s="157"/>
    </row>
    <row r="129" spans="5:6" ht="13.5" customHeight="1">
      <c r="E129" s="157"/>
      <c r="F129" s="157"/>
    </row>
    <row r="130" spans="5:6" ht="13.5" customHeight="1">
      <c r="E130" s="157"/>
      <c r="F130" s="157"/>
    </row>
    <row r="131" spans="5:6" ht="13.5" customHeight="1">
      <c r="E131" s="157"/>
      <c r="F131" s="157"/>
    </row>
    <row r="132" spans="5:6" ht="13.5" customHeight="1">
      <c r="E132" s="157"/>
      <c r="F132" s="157"/>
    </row>
    <row r="133" spans="5:6" ht="13.5" customHeight="1">
      <c r="E133" s="157"/>
      <c r="F133" s="157"/>
    </row>
    <row r="134" spans="5:6" ht="13.5" customHeight="1">
      <c r="E134" s="157"/>
      <c r="F134" s="157"/>
    </row>
    <row r="135" spans="5:6" ht="13.5" customHeight="1">
      <c r="E135" s="157"/>
      <c r="F135" s="157"/>
    </row>
    <row r="136" spans="5:6" ht="13.5" customHeight="1">
      <c r="E136" s="157"/>
      <c r="F136" s="157"/>
    </row>
    <row r="137" spans="5:6" ht="13.5" customHeight="1">
      <c r="E137" s="157"/>
      <c r="F137" s="157"/>
    </row>
    <row r="138" spans="5:6" ht="13.5" customHeight="1">
      <c r="E138" s="157"/>
      <c r="F138" s="157"/>
    </row>
    <row r="139" spans="5:6" ht="13.5" customHeight="1">
      <c r="E139" s="157"/>
      <c r="F139" s="157"/>
    </row>
    <row r="140" spans="5:6" ht="13.5" customHeight="1">
      <c r="E140" s="157"/>
      <c r="F140" s="157"/>
    </row>
    <row r="141" spans="5:6" ht="13.5" customHeight="1">
      <c r="E141" s="157"/>
      <c r="F141" s="157"/>
    </row>
    <row r="142" spans="5:6" ht="13.5" customHeight="1">
      <c r="E142" s="157"/>
      <c r="F142" s="157"/>
    </row>
    <row r="143" spans="5:6" ht="13.5" customHeight="1">
      <c r="E143" s="157"/>
      <c r="F143" s="157"/>
    </row>
    <row r="144" spans="5:6" ht="13.5" customHeight="1">
      <c r="E144" s="157"/>
      <c r="F144" s="157"/>
    </row>
    <row r="145" spans="5:6" ht="13.5" customHeight="1">
      <c r="E145" s="157"/>
      <c r="F145" s="157"/>
    </row>
    <row r="146" spans="5:6" ht="13.5" customHeight="1">
      <c r="E146" s="157"/>
      <c r="F146" s="157"/>
    </row>
    <row r="147" spans="5:6" ht="13.5" customHeight="1">
      <c r="E147" s="157"/>
      <c r="F147" s="157"/>
    </row>
    <row r="148" spans="5:6" ht="13.5" customHeight="1">
      <c r="E148" s="157"/>
      <c r="F148" s="157"/>
    </row>
    <row r="149" spans="5:6" ht="13.5" customHeight="1">
      <c r="E149" s="157"/>
      <c r="F149" s="157"/>
    </row>
    <row r="150" spans="5:6" ht="13.5" customHeight="1">
      <c r="E150" s="157"/>
      <c r="F150" s="157"/>
    </row>
    <row r="151" spans="5:6" ht="13.5" customHeight="1">
      <c r="E151" s="157"/>
      <c r="F151" s="157"/>
    </row>
    <row r="152" spans="5:6" ht="13.5" customHeight="1">
      <c r="E152" s="157"/>
      <c r="F152" s="157"/>
    </row>
    <row r="153" spans="5:6" ht="13.5" customHeight="1">
      <c r="E153" s="157"/>
      <c r="F153" s="157"/>
    </row>
    <row r="154" spans="5:6" ht="13.5" customHeight="1">
      <c r="E154" s="144"/>
      <c r="F154" s="144"/>
    </row>
    <row r="155" spans="5:6" ht="13.5" customHeight="1">
      <c r="E155" s="144"/>
      <c r="F155" s="144"/>
    </row>
    <row r="156" spans="5:6" ht="13.5" customHeight="1">
      <c r="E156" s="144"/>
      <c r="F156" s="144"/>
    </row>
    <row r="157" spans="5:6" ht="13.5" customHeight="1">
      <c r="E157" s="144"/>
      <c r="F157" s="144"/>
    </row>
    <row r="158" spans="5:6" ht="13.5" customHeight="1">
      <c r="E158" s="144"/>
      <c r="F158" s="144"/>
    </row>
    <row r="159" spans="5:6" ht="13.5" customHeight="1">
      <c r="E159" s="144"/>
      <c r="F159" s="144"/>
    </row>
    <row r="160" spans="5:6" ht="13.5" customHeight="1">
      <c r="E160" s="144"/>
      <c r="F160" s="144"/>
    </row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</sheetData>
  <mergeCells count="1">
    <mergeCell ref="F2:G2"/>
  </mergeCells>
  <phoneticPr fontId="52"/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223"/>
  <sheetViews>
    <sheetView workbookViewId="0">
      <selection activeCell="A2" sqref="A2:B2"/>
    </sheetView>
  </sheetViews>
  <sheetFormatPr defaultColWidth="14.375" defaultRowHeight="15" customHeight="1"/>
  <cols>
    <col min="1" max="2" width="7.625" customWidth="1"/>
    <col min="3" max="8" width="14.625" customWidth="1"/>
    <col min="9" max="28" width="10.625" customWidth="1"/>
  </cols>
  <sheetData>
    <row r="1" spans="1:28" ht="35.1" customHeight="1">
      <c r="A1" s="450" t="s">
        <v>241</v>
      </c>
      <c r="B1" s="341"/>
      <c r="C1" s="341"/>
      <c r="D1" s="341"/>
      <c r="E1" s="341"/>
      <c r="F1" s="341"/>
      <c r="G1" s="341"/>
      <c r="H1" s="341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</row>
    <row r="2" spans="1:28" ht="35.1" customHeight="1">
      <c r="A2" s="459" t="s">
        <v>242</v>
      </c>
      <c r="B2" s="407"/>
      <c r="C2" s="98" t="s">
        <v>243</v>
      </c>
      <c r="D2" s="461" t="s">
        <v>244</v>
      </c>
      <c r="E2" s="407"/>
      <c r="F2" s="460" t="s">
        <v>245</v>
      </c>
      <c r="G2" s="286"/>
      <c r="H2" s="407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</row>
    <row r="3" spans="1:28" ht="35.1" customHeight="1">
      <c r="A3" s="459" t="s">
        <v>246</v>
      </c>
      <c r="B3" s="407"/>
      <c r="C3" s="459" t="s">
        <v>247</v>
      </c>
      <c r="D3" s="286"/>
      <c r="E3" s="286"/>
      <c r="F3" s="286"/>
      <c r="G3" s="286"/>
      <c r="H3" s="407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</row>
    <row r="4" spans="1:28" ht="35.1" customHeight="1">
      <c r="A4" s="474" t="s">
        <v>248</v>
      </c>
      <c r="B4" s="109" t="s">
        <v>249</v>
      </c>
      <c r="C4" s="459" t="s">
        <v>114</v>
      </c>
      <c r="D4" s="286"/>
      <c r="E4" s="286"/>
      <c r="F4" s="286"/>
      <c r="G4" s="286"/>
      <c r="H4" s="407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</row>
    <row r="5" spans="1:28" ht="35.1" customHeight="1">
      <c r="A5" s="209"/>
      <c r="B5" s="109" t="s">
        <v>250</v>
      </c>
      <c r="C5" s="459" t="s">
        <v>114</v>
      </c>
      <c r="D5" s="286"/>
      <c r="E5" s="286"/>
      <c r="F5" s="286"/>
      <c r="G5" s="286"/>
      <c r="H5" s="407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</row>
    <row r="6" spans="1:28" ht="35.1" customHeight="1">
      <c r="A6" s="366"/>
      <c r="B6" s="98" t="s">
        <v>251</v>
      </c>
      <c r="C6" s="459" t="s">
        <v>114</v>
      </c>
      <c r="D6" s="286"/>
      <c r="E6" s="286"/>
      <c r="F6" s="286"/>
      <c r="G6" s="286"/>
      <c r="H6" s="407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</row>
    <row r="7" spans="1:28" ht="35.1" customHeight="1">
      <c r="A7" s="469" t="s">
        <v>252</v>
      </c>
      <c r="B7" s="345"/>
      <c r="C7" s="459" t="s">
        <v>253</v>
      </c>
      <c r="D7" s="407"/>
      <c r="E7" s="98" t="s">
        <v>254</v>
      </c>
      <c r="F7" s="459" t="s">
        <v>253</v>
      </c>
      <c r="G7" s="407"/>
      <c r="H7" s="98" t="s">
        <v>254</v>
      </c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</row>
    <row r="8" spans="1:28" ht="35.1" customHeight="1">
      <c r="A8" s="353"/>
      <c r="B8" s="337"/>
      <c r="C8" s="478" t="s">
        <v>255</v>
      </c>
      <c r="D8" s="345"/>
      <c r="E8" s="110"/>
      <c r="F8" s="478" t="s">
        <v>255</v>
      </c>
      <c r="G8" s="345"/>
      <c r="H8" s="111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</row>
    <row r="9" spans="1:28" ht="35.1" customHeight="1">
      <c r="A9" s="353"/>
      <c r="B9" s="337"/>
      <c r="C9" s="477" t="s">
        <v>255</v>
      </c>
      <c r="D9" s="471"/>
      <c r="E9" s="112"/>
      <c r="F9" s="477" t="s">
        <v>255</v>
      </c>
      <c r="G9" s="471"/>
      <c r="H9" s="112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</row>
    <row r="10" spans="1:28" ht="35.1" customHeight="1">
      <c r="A10" s="353"/>
      <c r="B10" s="337"/>
      <c r="C10" s="477" t="s">
        <v>255</v>
      </c>
      <c r="D10" s="471"/>
      <c r="E10" s="112"/>
      <c r="F10" s="477" t="s">
        <v>255</v>
      </c>
      <c r="G10" s="471"/>
      <c r="H10" s="112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</row>
    <row r="11" spans="1:28" ht="35.1" customHeight="1">
      <c r="A11" s="353"/>
      <c r="B11" s="337"/>
      <c r="C11" s="477" t="s">
        <v>255</v>
      </c>
      <c r="D11" s="471"/>
      <c r="E11" s="112"/>
      <c r="F11" s="477" t="s">
        <v>255</v>
      </c>
      <c r="G11" s="471"/>
      <c r="H11" s="112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</row>
    <row r="12" spans="1:28" ht="35.1" customHeight="1">
      <c r="A12" s="354"/>
      <c r="B12" s="342"/>
      <c r="C12" s="475" t="s">
        <v>255</v>
      </c>
      <c r="D12" s="476"/>
      <c r="E12" s="113"/>
      <c r="F12" s="475" t="s">
        <v>255</v>
      </c>
      <c r="G12" s="476"/>
      <c r="H12" s="114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</row>
    <row r="13" spans="1:28" ht="35.1" customHeight="1">
      <c r="A13" s="460" t="s">
        <v>256</v>
      </c>
      <c r="B13" s="286"/>
      <c r="C13" s="286"/>
      <c r="D13" s="407"/>
      <c r="E13" s="460" t="s">
        <v>257</v>
      </c>
      <c r="F13" s="286"/>
      <c r="G13" s="286"/>
      <c r="H13" s="407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</row>
    <row r="14" spans="1:28" ht="35.1" customHeight="1">
      <c r="A14" s="469" t="s">
        <v>258</v>
      </c>
      <c r="B14" s="345"/>
      <c r="C14" s="467" t="s">
        <v>259</v>
      </c>
      <c r="D14" s="468"/>
      <c r="E14" s="468"/>
      <c r="F14" s="468"/>
      <c r="G14" s="115"/>
      <c r="H14" s="116" t="s">
        <v>260</v>
      </c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</row>
    <row r="15" spans="1:28" ht="35.1" customHeight="1">
      <c r="A15" s="353"/>
      <c r="B15" s="337"/>
      <c r="C15" s="465" t="s">
        <v>261</v>
      </c>
      <c r="D15" s="466"/>
      <c r="E15" s="466"/>
      <c r="F15" s="466"/>
      <c r="G15" s="117"/>
      <c r="H15" s="118" t="s">
        <v>260</v>
      </c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</row>
    <row r="16" spans="1:28" ht="35.1" customHeight="1">
      <c r="A16" s="353"/>
      <c r="B16" s="337"/>
      <c r="C16" s="465" t="s">
        <v>261</v>
      </c>
      <c r="D16" s="466"/>
      <c r="E16" s="466"/>
      <c r="F16" s="466"/>
      <c r="G16" s="117"/>
      <c r="H16" s="118" t="s">
        <v>260</v>
      </c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</row>
    <row r="17" spans="1:28" ht="35.1" customHeight="1">
      <c r="A17" s="354"/>
      <c r="B17" s="342"/>
      <c r="C17" s="463" t="s">
        <v>262</v>
      </c>
      <c r="D17" s="464"/>
      <c r="E17" s="464"/>
      <c r="F17" s="464"/>
      <c r="G17" s="119"/>
      <c r="H17" s="120" t="s">
        <v>260</v>
      </c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</row>
    <row r="18" spans="1:28" ht="35.1" customHeight="1">
      <c r="A18" s="469" t="s">
        <v>263</v>
      </c>
      <c r="B18" s="345"/>
      <c r="C18" s="467"/>
      <c r="D18" s="468"/>
      <c r="E18" s="468"/>
      <c r="F18" s="468"/>
      <c r="G18" s="468"/>
      <c r="H18" s="47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</row>
    <row r="19" spans="1:28" ht="35.1" customHeight="1">
      <c r="A19" s="353"/>
      <c r="B19" s="337"/>
      <c r="C19" s="465"/>
      <c r="D19" s="466"/>
      <c r="E19" s="466"/>
      <c r="F19" s="466"/>
      <c r="G19" s="466"/>
      <c r="H19" s="471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</row>
    <row r="20" spans="1:28" ht="35.1" customHeight="1">
      <c r="A20" s="353"/>
      <c r="B20" s="337"/>
      <c r="C20" s="465"/>
      <c r="D20" s="466"/>
      <c r="E20" s="466"/>
      <c r="F20" s="466"/>
      <c r="G20" s="466"/>
      <c r="H20" s="471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</row>
    <row r="21" spans="1:28" ht="35.1" customHeight="1">
      <c r="A21" s="354"/>
      <c r="B21" s="342"/>
      <c r="C21" s="463"/>
      <c r="D21" s="464"/>
      <c r="E21" s="464"/>
      <c r="F21" s="464"/>
      <c r="G21" s="464"/>
      <c r="H21" s="472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</row>
    <row r="22" spans="1:28" ht="35.1" customHeight="1">
      <c r="A22" s="473" t="s">
        <v>264</v>
      </c>
      <c r="B22" s="386"/>
      <c r="C22" s="386"/>
      <c r="D22" s="386"/>
      <c r="E22" s="386"/>
      <c r="F22" s="386"/>
      <c r="G22" s="386"/>
      <c r="H22" s="386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</row>
    <row r="23" spans="1:28" ht="35.1" customHeight="1">
      <c r="A23" s="462" t="s">
        <v>265</v>
      </c>
      <c r="B23" s="174"/>
      <c r="C23" s="174"/>
      <c r="D23" s="174"/>
      <c r="E23" s="174"/>
      <c r="F23" s="174"/>
      <c r="G23" s="174"/>
      <c r="H23" s="174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</row>
    <row r="24" spans="1:28" ht="18" customHeight="1">
      <c r="A24" s="90"/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</row>
    <row r="25" spans="1:28" ht="18" customHeight="1">
      <c r="A25" s="90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</row>
    <row r="26" spans="1:28" ht="18" customHeight="1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</row>
    <row r="27" spans="1:28" ht="18" customHeight="1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</row>
    <row r="28" spans="1:28" ht="18" customHeight="1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</row>
    <row r="29" spans="1:28" ht="18" customHeight="1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</row>
    <row r="30" spans="1:28" ht="18" customHeight="1">
      <c r="A30" s="90"/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</row>
    <row r="31" spans="1:28" ht="18" customHeight="1">
      <c r="A31" s="90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</row>
    <row r="32" spans="1:28" ht="18" customHeigh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</row>
    <row r="33" spans="1:28" ht="18" customHeight="1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</row>
    <row r="34" spans="1:28" ht="18" customHeight="1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</row>
    <row r="35" spans="1:28" ht="18" customHeight="1">
      <c r="A35" s="90"/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</row>
    <row r="36" spans="1:28" ht="18" customHeight="1">
      <c r="A36" s="90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</row>
    <row r="37" spans="1:28" ht="18" customHeight="1">
      <c r="A37" s="90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</row>
    <row r="38" spans="1:28" ht="18" customHeight="1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</row>
    <row r="39" spans="1:28" ht="18" customHeight="1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</row>
    <row r="40" spans="1:28" ht="18" customHeight="1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</row>
    <row r="41" spans="1:28" ht="18" customHeight="1">
      <c r="A41" s="9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</row>
    <row r="42" spans="1:28" ht="18" customHeight="1">
      <c r="A42" s="90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</row>
    <row r="43" spans="1:28" ht="18" customHeight="1">
      <c r="A43" s="90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</row>
    <row r="44" spans="1:28" ht="18" customHeight="1">
      <c r="A44" s="90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</row>
    <row r="45" spans="1:28" ht="18" customHeight="1">
      <c r="A45" s="90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</row>
    <row r="46" spans="1:28" ht="18" customHeight="1">
      <c r="A46" s="90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</row>
    <row r="47" spans="1:28" ht="18" customHeight="1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</row>
    <row r="48" spans="1:28" ht="18" customHeight="1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</row>
    <row r="49" spans="1:28" ht="18" customHeight="1">
      <c r="A49" s="90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</row>
    <row r="50" spans="1:28" ht="18" customHeight="1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</row>
    <row r="51" spans="1:28" ht="18" customHeight="1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</row>
    <row r="52" spans="1:28" ht="18" customHeight="1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</row>
    <row r="53" spans="1:28" ht="18" customHeight="1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</row>
    <row r="54" spans="1:28" ht="18" customHeight="1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</row>
    <row r="55" spans="1:28" ht="18" customHeight="1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</row>
    <row r="56" spans="1:28" ht="18" customHeight="1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</row>
    <row r="57" spans="1:28" ht="18" customHeight="1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</row>
    <row r="58" spans="1:28" ht="18" customHeight="1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</row>
    <row r="59" spans="1:28" ht="18" customHeight="1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</row>
    <row r="60" spans="1:28" ht="18" customHeight="1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</row>
    <row r="61" spans="1:28" ht="18" customHeight="1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</row>
    <row r="62" spans="1:28" ht="18" customHeight="1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</row>
    <row r="63" spans="1:28" ht="18" customHeight="1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</row>
    <row r="64" spans="1:28" ht="18" customHeight="1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</row>
    <row r="65" spans="1:28" ht="18" customHeight="1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</row>
    <row r="66" spans="1:28" ht="18" customHeight="1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</row>
    <row r="67" spans="1:28" ht="18" customHeight="1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</row>
    <row r="68" spans="1:28" ht="18" customHeight="1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</row>
    <row r="69" spans="1:28" ht="18" customHeight="1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</row>
    <row r="70" spans="1:28" ht="18" customHeight="1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</row>
    <row r="71" spans="1:28" ht="18" customHeight="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</row>
    <row r="72" spans="1:28" ht="18" customHeight="1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</row>
    <row r="73" spans="1:28" ht="18" customHeight="1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</row>
    <row r="74" spans="1:28" ht="18" customHeight="1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</row>
    <row r="75" spans="1:28" ht="18" customHeight="1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</row>
    <row r="76" spans="1:28" ht="18" customHeight="1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</row>
    <row r="77" spans="1:28" ht="18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</row>
    <row r="78" spans="1:28" ht="18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</row>
    <row r="79" spans="1:28" ht="18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</row>
    <row r="80" spans="1:28" ht="18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</row>
    <row r="81" spans="1:28" ht="18" customHeight="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</row>
    <row r="82" spans="1:28" ht="18" customHeight="1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</row>
    <row r="83" spans="1:28" ht="18" customHeight="1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</row>
    <row r="84" spans="1:28" ht="18" customHeight="1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</row>
    <row r="85" spans="1:28" ht="18" customHeight="1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</row>
    <row r="86" spans="1:28" ht="18" customHeight="1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</row>
    <row r="87" spans="1:28" ht="18" customHeight="1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</row>
    <row r="88" spans="1:28" ht="18" customHeight="1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</row>
    <row r="89" spans="1:28" ht="18" customHeight="1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</row>
    <row r="90" spans="1:28" ht="18" customHeight="1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</row>
    <row r="91" spans="1:28" ht="18" customHeight="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</row>
    <row r="92" spans="1:28" ht="18" customHeight="1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</row>
    <row r="93" spans="1:28" ht="18" customHeight="1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</row>
    <row r="94" spans="1:28" ht="18" customHeight="1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</row>
    <row r="95" spans="1:28" ht="18" customHeight="1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</row>
    <row r="96" spans="1:28" ht="18" customHeight="1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</row>
    <row r="97" spans="1:28" ht="18" customHeight="1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</row>
    <row r="98" spans="1:28" ht="18" customHeight="1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</row>
    <row r="99" spans="1:28" ht="18" customHeight="1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</row>
    <row r="100" spans="1:28" ht="18" customHeight="1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</row>
    <row r="101" spans="1:28" ht="18" customHeight="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</row>
    <row r="102" spans="1:28" ht="18" customHeight="1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</row>
    <row r="103" spans="1:28" ht="18" customHeight="1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</row>
    <row r="104" spans="1:28" ht="18" customHeight="1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</row>
    <row r="105" spans="1:28" ht="18" customHeight="1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</row>
    <row r="106" spans="1:28" ht="18" customHeight="1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</row>
    <row r="107" spans="1:28" ht="18" customHeight="1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</row>
    <row r="108" spans="1:28" ht="18" customHeight="1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</row>
    <row r="109" spans="1:28" ht="18" customHeight="1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</row>
    <row r="110" spans="1:28" ht="18" customHeight="1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</row>
    <row r="111" spans="1:28" ht="18" customHeight="1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</row>
    <row r="112" spans="1:28" ht="18" customHeight="1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</row>
    <row r="113" spans="1:28" ht="18" customHeight="1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</row>
    <row r="114" spans="1:28" ht="18" customHeight="1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</row>
    <row r="115" spans="1:28" ht="18" customHeight="1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</row>
    <row r="116" spans="1:28" ht="18" customHeight="1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</row>
    <row r="117" spans="1:28" ht="18" customHeight="1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</row>
    <row r="118" spans="1:28" ht="18" customHeight="1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</row>
    <row r="119" spans="1:28" ht="18" customHeight="1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</row>
    <row r="120" spans="1:28" ht="18" customHeight="1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</row>
    <row r="121" spans="1:28" ht="18" customHeight="1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</row>
    <row r="122" spans="1:28" ht="18" customHeight="1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</row>
    <row r="123" spans="1:28" ht="18" customHeight="1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</row>
    <row r="124" spans="1:28" ht="18" customHeight="1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</row>
    <row r="125" spans="1:28" ht="18" customHeight="1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</row>
    <row r="126" spans="1:28" ht="18" customHeight="1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</row>
    <row r="127" spans="1:28" ht="18" customHeight="1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</row>
    <row r="128" spans="1:28" ht="18" customHeight="1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</row>
    <row r="129" spans="1:28" ht="18" customHeight="1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</row>
    <row r="130" spans="1:28" ht="18" customHeight="1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</row>
    <row r="131" spans="1:28" ht="18" customHeight="1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</row>
    <row r="132" spans="1:28" ht="18" customHeight="1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</row>
    <row r="133" spans="1:28" ht="18" customHeight="1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</row>
    <row r="134" spans="1:28" ht="18" customHeight="1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</row>
    <row r="135" spans="1:28" ht="18" customHeight="1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</row>
    <row r="136" spans="1:28" ht="18" customHeight="1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</row>
    <row r="137" spans="1:28" ht="18" customHeight="1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</row>
    <row r="138" spans="1:28" ht="18" customHeight="1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</row>
    <row r="139" spans="1:28" ht="18" customHeight="1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</row>
    <row r="140" spans="1:28" ht="18" customHeight="1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</row>
    <row r="141" spans="1:28" ht="18" customHeight="1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</row>
    <row r="142" spans="1:28" ht="18" customHeight="1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</row>
    <row r="143" spans="1:28" ht="18" customHeight="1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</row>
    <row r="144" spans="1:28" ht="18" customHeight="1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</row>
    <row r="145" spans="1:28" ht="18" customHeight="1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</row>
    <row r="146" spans="1:28" ht="18" customHeight="1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</row>
    <row r="147" spans="1:28" ht="18" customHeight="1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</row>
    <row r="148" spans="1:28" ht="18" customHeight="1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</row>
    <row r="149" spans="1:28" ht="18" customHeight="1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</row>
    <row r="150" spans="1:28" ht="18" customHeight="1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</row>
    <row r="151" spans="1:28" ht="18" customHeight="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</row>
    <row r="152" spans="1:28" ht="18" customHeight="1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</row>
    <row r="153" spans="1:28" ht="18" customHeight="1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</row>
    <row r="154" spans="1:28" ht="18" customHeight="1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</row>
    <row r="155" spans="1:28" ht="18" customHeight="1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</row>
    <row r="156" spans="1:28" ht="18" customHeight="1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</row>
    <row r="157" spans="1:28" ht="18" customHeight="1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</row>
    <row r="158" spans="1:28" ht="18" customHeight="1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</row>
    <row r="159" spans="1:28" ht="18" customHeight="1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</row>
    <row r="160" spans="1:28" ht="18" customHeight="1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</row>
    <row r="161" spans="1:28" ht="18" customHeight="1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</row>
    <row r="162" spans="1:28" ht="18" customHeight="1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</row>
    <row r="163" spans="1:28" ht="18" customHeight="1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</row>
    <row r="164" spans="1:28" ht="18" customHeight="1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</row>
    <row r="165" spans="1:28" ht="18" customHeight="1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</row>
    <row r="166" spans="1:28" ht="18" customHeight="1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</row>
    <row r="167" spans="1:28" ht="18" customHeight="1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</row>
    <row r="168" spans="1:28" ht="18" customHeight="1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</row>
    <row r="169" spans="1:28" ht="18" customHeight="1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</row>
    <row r="170" spans="1:28" ht="18" customHeight="1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</row>
    <row r="171" spans="1:28" ht="18" customHeight="1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</row>
    <row r="172" spans="1:28" ht="18" customHeight="1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</row>
    <row r="173" spans="1:28" ht="18" customHeight="1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</row>
    <row r="174" spans="1:28" ht="18" customHeight="1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</row>
    <row r="175" spans="1:28" ht="18" customHeight="1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</row>
    <row r="176" spans="1:28" ht="18" customHeight="1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  <c r="AB176" s="90"/>
    </row>
    <row r="177" spans="1:28" ht="18" customHeight="1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  <c r="AB177" s="90"/>
    </row>
    <row r="178" spans="1:28" ht="18" customHeight="1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  <c r="AB178" s="90"/>
    </row>
    <row r="179" spans="1:28" ht="18" customHeight="1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</row>
    <row r="180" spans="1:28" ht="18" customHeight="1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  <c r="AB180" s="90"/>
    </row>
    <row r="181" spans="1:28" ht="18" customHeight="1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</row>
    <row r="182" spans="1:28" ht="18" customHeight="1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</row>
    <row r="183" spans="1:28" ht="18" customHeight="1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</row>
    <row r="184" spans="1:28" ht="18" customHeight="1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</row>
    <row r="185" spans="1:28" ht="18" customHeight="1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</row>
    <row r="186" spans="1:28" ht="18" customHeight="1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</row>
    <row r="187" spans="1:28" ht="18" customHeight="1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</row>
    <row r="188" spans="1:28" ht="18" customHeight="1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</row>
    <row r="189" spans="1:28" ht="18" customHeight="1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</row>
    <row r="190" spans="1:28" ht="18" customHeight="1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</row>
    <row r="191" spans="1:28" ht="18" customHeight="1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</row>
    <row r="192" spans="1:28" ht="18" customHeight="1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</row>
    <row r="193" spans="1:28" ht="18" customHeight="1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</row>
    <row r="194" spans="1:28" ht="18" customHeight="1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</row>
    <row r="195" spans="1:28" ht="18" customHeight="1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</row>
    <row r="196" spans="1:28" ht="18" customHeight="1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</row>
    <row r="197" spans="1:28" ht="18" customHeight="1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</row>
    <row r="198" spans="1:28" ht="18" customHeight="1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</row>
    <row r="199" spans="1:28" ht="18" customHeight="1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</row>
    <row r="200" spans="1:28" ht="18" customHeight="1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</row>
    <row r="201" spans="1:28" ht="18" customHeight="1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</row>
    <row r="202" spans="1:28" ht="18" customHeight="1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</row>
    <row r="203" spans="1:28" ht="18" customHeight="1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</row>
    <row r="204" spans="1:28" ht="18" customHeight="1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</row>
    <row r="205" spans="1:28" ht="18" customHeight="1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</row>
    <row r="206" spans="1:28" ht="18" customHeight="1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</row>
    <row r="207" spans="1:28" ht="18" customHeight="1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</row>
    <row r="208" spans="1:28" ht="18" customHeight="1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</row>
    <row r="209" spans="1:28" ht="18" customHeight="1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</row>
    <row r="210" spans="1:28" ht="18" customHeight="1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</row>
    <row r="211" spans="1:28" ht="18" customHeight="1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</row>
    <row r="212" spans="1:28" ht="18" customHeight="1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</row>
    <row r="213" spans="1:28" ht="18" customHeight="1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</row>
    <row r="214" spans="1:28" ht="18" customHeight="1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</row>
    <row r="215" spans="1:28" ht="18" customHeight="1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</row>
    <row r="216" spans="1:28" ht="18" customHeight="1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</row>
    <row r="217" spans="1:28" ht="18" customHeight="1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</row>
    <row r="218" spans="1:28" ht="18" customHeight="1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</row>
    <row r="219" spans="1:28" ht="18" customHeight="1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  <c r="AB219" s="90"/>
    </row>
    <row r="220" spans="1:28" ht="18" customHeight="1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  <c r="AB220" s="90"/>
    </row>
    <row r="221" spans="1:28" ht="18" customHeight="1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  <c r="AB221" s="90"/>
    </row>
    <row r="222" spans="1:28" ht="18" customHeight="1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  <c r="AB222" s="90"/>
    </row>
    <row r="223" spans="1:28" ht="18" customHeight="1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  <c r="AB223" s="90"/>
    </row>
  </sheetData>
  <mergeCells count="37">
    <mergeCell ref="C10:D10"/>
    <mergeCell ref="F9:G9"/>
    <mergeCell ref="F10:G10"/>
    <mergeCell ref="F7:G7"/>
    <mergeCell ref="F8:G8"/>
    <mergeCell ref="A22:H22"/>
    <mergeCell ref="C6:H6"/>
    <mergeCell ref="A14:B17"/>
    <mergeCell ref="A3:B3"/>
    <mergeCell ref="A4:A6"/>
    <mergeCell ref="A7:B12"/>
    <mergeCell ref="F12:G12"/>
    <mergeCell ref="F11:G11"/>
    <mergeCell ref="C3:H3"/>
    <mergeCell ref="C4:H4"/>
    <mergeCell ref="C11:D11"/>
    <mergeCell ref="C12:D12"/>
    <mergeCell ref="C5:H5"/>
    <mergeCell ref="C7:D7"/>
    <mergeCell ref="C8:D8"/>
    <mergeCell ref="C9:D9"/>
    <mergeCell ref="A1:H1"/>
    <mergeCell ref="A2:B2"/>
    <mergeCell ref="F2:H2"/>
    <mergeCell ref="D2:E2"/>
    <mergeCell ref="A23:H23"/>
    <mergeCell ref="C17:F17"/>
    <mergeCell ref="C16:F16"/>
    <mergeCell ref="A13:D13"/>
    <mergeCell ref="E13:H13"/>
    <mergeCell ref="C15:F15"/>
    <mergeCell ref="C14:F14"/>
    <mergeCell ref="A18:B21"/>
    <mergeCell ref="C18:H18"/>
    <mergeCell ref="C19:H19"/>
    <mergeCell ref="C20:H20"/>
    <mergeCell ref="C21:H21"/>
  </mergeCells>
  <phoneticPr fontId="52"/>
  <pageMargins left="0.70866141732283472" right="0.70866141732283472" top="0.74803149606299213" bottom="0.74803149606299213" header="0" footer="0"/>
  <pageSetup scale="8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00"/>
  <sheetViews>
    <sheetView workbookViewId="0">
      <selection activeCell="D4" sqref="D4:K4"/>
    </sheetView>
  </sheetViews>
  <sheetFormatPr defaultColWidth="14.375" defaultRowHeight="15" customHeight="1"/>
  <cols>
    <col min="1" max="22" width="3.625" customWidth="1"/>
    <col min="23" max="24" width="6.625" customWidth="1"/>
  </cols>
  <sheetData>
    <row r="1" spans="1:24" ht="24.75" customHeight="1">
      <c r="A1" s="489" t="s">
        <v>266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</row>
    <row r="2" spans="1:24" ht="13.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</row>
    <row r="3" spans="1:24" ht="24" customHeight="1">
      <c r="A3" s="490" t="s">
        <v>267</v>
      </c>
      <c r="B3" s="174"/>
      <c r="C3" s="174"/>
      <c r="D3" s="491" t="s">
        <v>268</v>
      </c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</row>
    <row r="4" spans="1:24" ht="24" customHeight="1">
      <c r="A4" s="480" t="s">
        <v>269</v>
      </c>
      <c r="B4" s="174"/>
      <c r="C4" s="174"/>
      <c r="D4" s="487"/>
      <c r="E4" s="466"/>
      <c r="F4" s="466"/>
      <c r="G4" s="466"/>
      <c r="H4" s="466"/>
      <c r="I4" s="466"/>
      <c r="J4" s="466"/>
      <c r="K4" s="466"/>
      <c r="L4" s="122" t="s">
        <v>270</v>
      </c>
      <c r="M4" s="123"/>
      <c r="N4" s="123"/>
      <c r="O4" s="480" t="s">
        <v>271</v>
      </c>
      <c r="P4" s="174"/>
      <c r="Q4" s="174"/>
      <c r="R4" s="487"/>
      <c r="S4" s="466"/>
      <c r="T4" s="466"/>
      <c r="U4" s="466"/>
      <c r="V4" s="466"/>
      <c r="W4" s="466"/>
      <c r="X4" s="122" t="s">
        <v>270</v>
      </c>
    </row>
    <row r="5" spans="1:24" ht="24" customHeight="1">
      <c r="A5" s="480" t="s">
        <v>272</v>
      </c>
      <c r="B5" s="174"/>
      <c r="C5" s="174"/>
      <c r="D5" s="149"/>
      <c r="E5" s="488"/>
      <c r="F5" s="191"/>
      <c r="G5" s="191"/>
      <c r="H5" s="191"/>
      <c r="I5" s="191"/>
      <c r="J5" s="191"/>
      <c r="K5" s="191"/>
      <c r="L5" s="191"/>
      <c r="M5" s="19"/>
      <c r="N5" s="157" t="s">
        <v>273</v>
      </c>
      <c r="O5" s="19"/>
      <c r="P5" s="149"/>
      <c r="Q5" s="488"/>
      <c r="R5" s="191"/>
      <c r="S5" s="191"/>
      <c r="T5" s="191"/>
      <c r="U5" s="191"/>
      <c r="V5" s="191"/>
      <c r="W5" s="191"/>
      <c r="X5" s="191"/>
    </row>
    <row r="6" spans="1:24" ht="24" customHeight="1">
      <c r="A6" s="480" t="s">
        <v>274</v>
      </c>
      <c r="B6" s="174"/>
      <c r="C6" s="174"/>
      <c r="D6" s="482"/>
      <c r="E6" s="466"/>
      <c r="F6" s="121" t="s">
        <v>275</v>
      </c>
      <c r="G6" s="156"/>
      <c r="H6" s="121" t="s">
        <v>276</v>
      </c>
      <c r="I6" s="156"/>
      <c r="J6" s="121" t="s">
        <v>277</v>
      </c>
      <c r="K6" s="480"/>
      <c r="L6" s="174"/>
      <c r="M6" s="19"/>
      <c r="N6" s="19"/>
      <c r="O6" s="19"/>
      <c r="P6" s="481"/>
      <c r="Q6" s="174"/>
      <c r="R6" s="174"/>
      <c r="S6" s="19"/>
      <c r="T6" s="19"/>
      <c r="U6" s="19"/>
      <c r="V6" s="19"/>
      <c r="W6" s="19"/>
      <c r="X6" s="121"/>
    </row>
    <row r="7" spans="1:24" ht="9.75" customHeight="1">
      <c r="A7" s="121"/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</row>
    <row r="8" spans="1:24" ht="30" customHeight="1">
      <c r="A8" s="19" t="s">
        <v>278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</row>
    <row r="9" spans="1:24" ht="24.75" customHeight="1">
      <c r="A9" s="483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</row>
    <row r="10" spans="1:24" ht="24.75" customHeight="1">
      <c r="A10" s="479"/>
      <c r="B10" s="466"/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  <c r="P10" s="466"/>
      <c r="Q10" s="466"/>
      <c r="R10" s="466"/>
      <c r="S10" s="466"/>
      <c r="T10" s="466"/>
      <c r="U10" s="466"/>
      <c r="V10" s="466"/>
      <c r="W10" s="466"/>
      <c r="X10" s="466"/>
    </row>
    <row r="11" spans="1:24" ht="24.75" customHeight="1">
      <c r="A11" s="479"/>
      <c r="B11" s="466"/>
      <c r="C11" s="466"/>
      <c r="D11" s="466"/>
      <c r="E11" s="466"/>
      <c r="F11" s="466"/>
      <c r="G11" s="466"/>
      <c r="H11" s="466"/>
      <c r="I11" s="466"/>
      <c r="J11" s="466"/>
      <c r="K11" s="466"/>
      <c r="L11" s="466"/>
      <c r="M11" s="466"/>
      <c r="N11" s="466"/>
      <c r="O11" s="466"/>
      <c r="P11" s="466"/>
      <c r="Q11" s="466"/>
      <c r="R11" s="466"/>
      <c r="S11" s="466"/>
      <c r="T11" s="466"/>
      <c r="U11" s="466"/>
      <c r="V11" s="466"/>
      <c r="W11" s="466"/>
      <c r="X11" s="466"/>
    </row>
    <row r="12" spans="1:24" ht="24.75" customHeight="1">
      <c r="A12" s="479"/>
      <c r="B12" s="466"/>
      <c r="C12" s="466"/>
      <c r="D12" s="466"/>
      <c r="E12" s="466"/>
      <c r="F12" s="466"/>
      <c r="G12" s="466"/>
      <c r="H12" s="466"/>
      <c r="I12" s="466"/>
      <c r="J12" s="466"/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</row>
    <row r="13" spans="1:24" ht="24.75" customHeight="1">
      <c r="A13" s="479"/>
      <c r="B13" s="466"/>
      <c r="C13" s="466"/>
      <c r="D13" s="466"/>
      <c r="E13" s="466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</row>
    <row r="14" spans="1:24" ht="24.75" customHeight="1">
      <c r="A14" s="479"/>
      <c r="B14" s="466"/>
      <c r="C14" s="466"/>
      <c r="D14" s="466"/>
      <c r="E14" s="466"/>
      <c r="F14" s="466"/>
      <c r="G14" s="466"/>
      <c r="H14" s="466"/>
      <c r="I14" s="466"/>
      <c r="J14" s="466"/>
      <c r="K14" s="466"/>
      <c r="L14" s="466"/>
      <c r="M14" s="466"/>
      <c r="N14" s="466"/>
      <c r="O14" s="466"/>
      <c r="P14" s="466"/>
      <c r="Q14" s="466"/>
      <c r="R14" s="466"/>
      <c r="S14" s="466"/>
      <c r="T14" s="466"/>
      <c r="U14" s="466"/>
      <c r="V14" s="466"/>
      <c r="W14" s="466"/>
      <c r="X14" s="466"/>
    </row>
    <row r="15" spans="1:24" ht="24.75" customHeight="1">
      <c r="A15" s="479"/>
      <c r="B15" s="466"/>
      <c r="C15" s="466"/>
      <c r="D15" s="466"/>
      <c r="E15" s="466"/>
      <c r="F15" s="466"/>
      <c r="G15" s="466"/>
      <c r="H15" s="466"/>
      <c r="I15" s="466"/>
      <c r="J15" s="466"/>
      <c r="K15" s="466"/>
      <c r="L15" s="466"/>
      <c r="M15" s="466"/>
      <c r="N15" s="466"/>
      <c r="O15" s="466"/>
      <c r="P15" s="466"/>
      <c r="Q15" s="466"/>
      <c r="R15" s="466"/>
      <c r="S15" s="466"/>
      <c r="T15" s="466"/>
      <c r="U15" s="466"/>
      <c r="V15" s="466"/>
      <c r="W15" s="466"/>
      <c r="X15" s="466"/>
    </row>
    <row r="16" spans="1:24" ht="24.75" customHeight="1">
      <c r="A16" s="479"/>
      <c r="B16" s="466"/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</row>
    <row r="17" spans="1:24" ht="24.75" customHeight="1">
      <c r="A17" s="479"/>
      <c r="B17" s="466"/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</row>
    <row r="18" spans="1:24" ht="24.75" customHeight="1">
      <c r="A18" s="479"/>
      <c r="B18" s="466"/>
      <c r="C18" s="466"/>
      <c r="D18" s="466"/>
      <c r="E18" s="466"/>
      <c r="F18" s="466"/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66"/>
      <c r="V18" s="466"/>
      <c r="W18" s="466"/>
      <c r="X18" s="466"/>
    </row>
    <row r="19" spans="1:24" ht="24.75" customHeight="1">
      <c r="A19" s="479"/>
      <c r="B19" s="466"/>
      <c r="C19" s="466"/>
      <c r="D19" s="466"/>
      <c r="E19" s="466"/>
      <c r="F19" s="466"/>
      <c r="G19" s="466"/>
      <c r="H19" s="466"/>
      <c r="I19" s="466"/>
      <c r="J19" s="466"/>
      <c r="K19" s="466"/>
      <c r="L19" s="466"/>
      <c r="M19" s="466"/>
      <c r="N19" s="466"/>
      <c r="O19" s="466"/>
      <c r="P19" s="466"/>
      <c r="Q19" s="466"/>
      <c r="R19" s="466"/>
      <c r="S19" s="466"/>
      <c r="T19" s="466"/>
      <c r="U19" s="466"/>
      <c r="V19" s="466"/>
      <c r="W19" s="466"/>
      <c r="X19" s="466"/>
    </row>
    <row r="20" spans="1:24" ht="24.75" customHeight="1">
      <c r="A20" s="479"/>
      <c r="B20" s="466"/>
      <c r="C20" s="466"/>
      <c r="D20" s="466"/>
      <c r="E20" s="466"/>
      <c r="F20" s="466"/>
      <c r="G20" s="466"/>
      <c r="H20" s="466"/>
      <c r="I20" s="466"/>
      <c r="J20" s="466"/>
      <c r="K20" s="466"/>
      <c r="L20" s="466"/>
      <c r="M20" s="466"/>
      <c r="N20" s="466"/>
      <c r="O20" s="466"/>
      <c r="P20" s="466"/>
      <c r="Q20" s="466"/>
      <c r="R20" s="466"/>
      <c r="S20" s="466"/>
      <c r="T20" s="466"/>
      <c r="U20" s="466"/>
      <c r="V20" s="466"/>
      <c r="W20" s="466"/>
      <c r="X20" s="466"/>
    </row>
    <row r="21" spans="1:24" ht="24.75" customHeight="1">
      <c r="A21" s="479"/>
      <c r="B21" s="466"/>
      <c r="C21" s="466"/>
      <c r="D21" s="466"/>
      <c r="E21" s="466"/>
      <c r="F21" s="466"/>
      <c r="G21" s="466"/>
      <c r="H21" s="466"/>
      <c r="I21" s="466"/>
      <c r="J21" s="466"/>
      <c r="K21" s="466"/>
      <c r="L21" s="466"/>
      <c r="M21" s="466"/>
      <c r="N21" s="466"/>
      <c r="O21" s="466"/>
      <c r="P21" s="466"/>
      <c r="Q21" s="466"/>
      <c r="R21" s="466"/>
      <c r="S21" s="466"/>
      <c r="T21" s="466"/>
      <c r="U21" s="466"/>
      <c r="V21" s="466"/>
      <c r="W21" s="466"/>
      <c r="X21" s="466"/>
    </row>
    <row r="22" spans="1:24" ht="24.75" customHeight="1">
      <c r="A22" s="479"/>
      <c r="B22" s="466"/>
      <c r="C22" s="466"/>
      <c r="D22" s="466"/>
      <c r="E22" s="466"/>
      <c r="F22" s="466"/>
      <c r="G22" s="466"/>
      <c r="H22" s="466"/>
      <c r="I22" s="466"/>
      <c r="J22" s="466"/>
      <c r="K22" s="466"/>
      <c r="L22" s="466"/>
      <c r="M22" s="466"/>
      <c r="N22" s="466"/>
      <c r="O22" s="466"/>
      <c r="P22" s="466"/>
      <c r="Q22" s="466"/>
      <c r="R22" s="466"/>
      <c r="S22" s="466"/>
      <c r="T22" s="466"/>
      <c r="U22" s="466"/>
      <c r="V22" s="466"/>
      <c r="W22" s="466"/>
      <c r="X22" s="466"/>
    </row>
    <row r="23" spans="1:24" ht="24.75" customHeight="1">
      <c r="A23" s="479"/>
      <c r="B23" s="466"/>
      <c r="C23" s="466"/>
      <c r="D23" s="466"/>
      <c r="E23" s="466"/>
      <c r="F23" s="466"/>
      <c r="G23" s="466"/>
      <c r="H23" s="466"/>
      <c r="I23" s="466"/>
      <c r="J23" s="466"/>
      <c r="K23" s="466"/>
      <c r="L23" s="466"/>
      <c r="M23" s="466"/>
      <c r="N23" s="466"/>
      <c r="O23" s="466"/>
      <c r="P23" s="466"/>
      <c r="Q23" s="466"/>
      <c r="R23" s="466"/>
      <c r="S23" s="466"/>
      <c r="T23" s="466"/>
      <c r="U23" s="466"/>
      <c r="V23" s="466"/>
      <c r="W23" s="466"/>
      <c r="X23" s="466"/>
    </row>
    <row r="24" spans="1:24" ht="24.75" customHeight="1">
      <c r="A24" s="479"/>
      <c r="B24" s="466"/>
      <c r="C24" s="466"/>
      <c r="D24" s="466"/>
      <c r="E24" s="466"/>
      <c r="F24" s="466"/>
      <c r="G24" s="466"/>
      <c r="H24" s="466"/>
      <c r="I24" s="466"/>
      <c r="J24" s="466"/>
      <c r="K24" s="466"/>
      <c r="L24" s="466"/>
      <c r="M24" s="466"/>
      <c r="N24" s="466"/>
      <c r="O24" s="466"/>
      <c r="P24" s="466"/>
      <c r="Q24" s="466"/>
      <c r="R24" s="466"/>
      <c r="S24" s="466"/>
      <c r="T24" s="466"/>
      <c r="U24" s="466"/>
      <c r="V24" s="466"/>
      <c r="W24" s="466"/>
      <c r="X24" s="466"/>
    </row>
    <row r="25" spans="1:24" ht="24.75" customHeight="1">
      <c r="A25" s="479"/>
      <c r="B25" s="466"/>
      <c r="C25" s="466"/>
      <c r="D25" s="466"/>
      <c r="E25" s="466"/>
      <c r="F25" s="466"/>
      <c r="G25" s="466"/>
      <c r="H25" s="466"/>
      <c r="I25" s="466"/>
      <c r="J25" s="466"/>
      <c r="K25" s="466"/>
      <c r="L25" s="466"/>
      <c r="M25" s="466"/>
      <c r="N25" s="466"/>
      <c r="O25" s="466"/>
      <c r="P25" s="466"/>
      <c r="Q25" s="466"/>
      <c r="R25" s="466"/>
      <c r="S25" s="466"/>
      <c r="T25" s="466"/>
      <c r="U25" s="466"/>
      <c r="V25" s="466"/>
      <c r="W25" s="466"/>
      <c r="X25" s="466"/>
    </row>
    <row r="26" spans="1:24" ht="24.75" customHeight="1">
      <c r="A26" s="479"/>
      <c r="B26" s="466"/>
      <c r="C26" s="466"/>
      <c r="D26" s="466"/>
      <c r="E26" s="466"/>
      <c r="F26" s="466"/>
      <c r="G26" s="466"/>
      <c r="H26" s="466"/>
      <c r="I26" s="466"/>
      <c r="J26" s="466"/>
      <c r="K26" s="466"/>
      <c r="L26" s="466"/>
      <c r="M26" s="466"/>
      <c r="N26" s="466"/>
      <c r="O26" s="466"/>
      <c r="P26" s="466"/>
      <c r="Q26" s="466"/>
      <c r="R26" s="466"/>
      <c r="S26" s="466"/>
      <c r="T26" s="466"/>
      <c r="U26" s="466"/>
      <c r="V26" s="466"/>
      <c r="W26" s="466"/>
      <c r="X26" s="466"/>
    </row>
    <row r="27" spans="1:24" ht="24.75" customHeight="1">
      <c r="A27" s="479"/>
      <c r="B27" s="466"/>
      <c r="C27" s="466"/>
      <c r="D27" s="466"/>
      <c r="E27" s="466"/>
      <c r="F27" s="466"/>
      <c r="G27" s="466"/>
      <c r="H27" s="466"/>
      <c r="I27" s="466"/>
      <c r="J27" s="466"/>
      <c r="K27" s="466"/>
      <c r="L27" s="466"/>
      <c r="M27" s="466"/>
      <c r="N27" s="466"/>
      <c r="O27" s="466"/>
      <c r="P27" s="466"/>
      <c r="Q27" s="466"/>
      <c r="R27" s="466"/>
      <c r="S27" s="466"/>
      <c r="T27" s="466"/>
      <c r="U27" s="466"/>
      <c r="V27" s="466"/>
      <c r="W27" s="466"/>
      <c r="X27" s="466"/>
    </row>
    <row r="28" spans="1:24" ht="24.75" customHeight="1">
      <c r="A28" s="479"/>
      <c r="B28" s="466"/>
      <c r="C28" s="466"/>
      <c r="D28" s="466"/>
      <c r="E28" s="466"/>
      <c r="F28" s="466"/>
      <c r="G28" s="466"/>
      <c r="H28" s="466"/>
      <c r="I28" s="466"/>
      <c r="J28" s="466"/>
      <c r="K28" s="466"/>
      <c r="L28" s="466"/>
      <c r="M28" s="466"/>
      <c r="N28" s="466"/>
      <c r="O28" s="466"/>
      <c r="P28" s="466"/>
      <c r="Q28" s="466"/>
      <c r="R28" s="466"/>
      <c r="S28" s="466"/>
      <c r="T28" s="466"/>
      <c r="U28" s="466"/>
      <c r="V28" s="466"/>
      <c r="W28" s="466"/>
      <c r="X28" s="466"/>
    </row>
    <row r="29" spans="1:24" ht="24.75" customHeight="1">
      <c r="A29" s="479"/>
      <c r="B29" s="466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</row>
    <row r="30" spans="1:24" ht="24.75" customHeight="1">
      <c r="A30" s="121"/>
      <c r="B30" s="121" t="s">
        <v>279</v>
      </c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</row>
    <row r="31" spans="1:24" ht="24.75" customHeight="1">
      <c r="A31" s="121"/>
      <c r="B31" s="121"/>
      <c r="C31" s="485"/>
      <c r="D31" s="191"/>
      <c r="E31" s="18" t="s">
        <v>275</v>
      </c>
      <c r="F31" s="124"/>
      <c r="G31" s="18" t="s">
        <v>276</v>
      </c>
      <c r="H31" s="124"/>
      <c r="I31" s="18" t="s">
        <v>277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1:24" ht="24.75" customHeight="1">
      <c r="A32" s="121"/>
      <c r="B32" s="121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486" t="s">
        <v>280</v>
      </c>
      <c r="N32" s="174"/>
      <c r="O32" s="174"/>
      <c r="P32" s="484"/>
      <c r="Q32" s="191"/>
      <c r="R32" s="191"/>
      <c r="S32" s="191"/>
      <c r="T32" s="191"/>
      <c r="U32" s="191"/>
      <c r="V32" s="191"/>
      <c r="W32" s="191"/>
      <c r="X32" s="125"/>
    </row>
    <row r="33" spans="1:24" ht="4.5" customHeight="1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</row>
    <row r="34" spans="1:24" ht="24.75" customHeight="1">
      <c r="A34" s="121"/>
      <c r="B34" s="19" t="s">
        <v>281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</row>
    <row r="35" spans="1:24" ht="13.5" customHeight="1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</row>
    <row r="36" spans="1:24" ht="13.5" customHeight="1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</row>
    <row r="37" spans="1:24" ht="13.5" customHeight="1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</row>
    <row r="38" spans="1:24" ht="13.5" customHeight="1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</row>
    <row r="39" spans="1:24" ht="13.5" customHeight="1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</row>
    <row r="40" spans="1:24" ht="13.5" customHeight="1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</row>
    <row r="41" spans="1:24" ht="13.5" customHeight="1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</row>
    <row r="42" spans="1:24" ht="13.5" customHeight="1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</row>
    <row r="43" spans="1:24" ht="13.5" customHeight="1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</row>
    <row r="44" spans="1:24" ht="13.5" customHeight="1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</row>
    <row r="45" spans="1:24" ht="13.5" customHeight="1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</row>
    <row r="46" spans="1:24" ht="13.5" customHeight="1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</row>
    <row r="47" spans="1:24" ht="13.5" customHeight="1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</row>
    <row r="48" spans="1:24" ht="13.5" customHeight="1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</row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mergeCells count="38">
    <mergeCell ref="O4:Q4"/>
    <mergeCell ref="R4:W4"/>
    <mergeCell ref="Q5:X5"/>
    <mergeCell ref="A1:X1"/>
    <mergeCell ref="E5:L5"/>
    <mergeCell ref="A3:C3"/>
    <mergeCell ref="D3:X3"/>
    <mergeCell ref="A4:C4"/>
    <mergeCell ref="D4:K4"/>
    <mergeCell ref="A5:C5"/>
    <mergeCell ref="P32:W32"/>
    <mergeCell ref="C31:D31"/>
    <mergeCell ref="M32:O32"/>
    <mergeCell ref="A28:X28"/>
    <mergeCell ref="A29:X29"/>
    <mergeCell ref="K6:L6"/>
    <mergeCell ref="P6:R6"/>
    <mergeCell ref="D6:E6"/>
    <mergeCell ref="A6:C6"/>
    <mergeCell ref="A20:X20"/>
    <mergeCell ref="A11:X11"/>
    <mergeCell ref="A12:X12"/>
    <mergeCell ref="A9:X9"/>
    <mergeCell ref="A13:X13"/>
    <mergeCell ref="A14:X14"/>
    <mergeCell ref="A10:X10"/>
    <mergeCell ref="A26:X26"/>
    <mergeCell ref="A27:X27"/>
    <mergeCell ref="A23:X23"/>
    <mergeCell ref="A22:X22"/>
    <mergeCell ref="A15:X15"/>
    <mergeCell ref="A16:X16"/>
    <mergeCell ref="A17:X17"/>
    <mergeCell ref="A21:X21"/>
    <mergeCell ref="A18:X18"/>
    <mergeCell ref="A19:X19"/>
    <mergeCell ref="A24:X24"/>
    <mergeCell ref="A25:X25"/>
  </mergeCells>
  <phoneticPr fontId="52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要項</vt:lpstr>
      <vt:lpstr>2021リーグ日程表</vt:lpstr>
      <vt:lpstr>リーグ順位表</vt:lpstr>
      <vt:lpstr>選手登録書</vt:lpstr>
      <vt:lpstr>メンバー表</vt:lpstr>
      <vt:lpstr>警告・退場者一覧</vt:lpstr>
      <vt:lpstr>審判報告書</vt:lpstr>
      <vt:lpstr>審判報告書（重要事項）</vt:lpstr>
      <vt:lpstr>要項!Print_Area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伊藤 慎一</dc:creator>
  <cp:keywords/>
  <dc:description/>
  <cp:lastModifiedBy>KIND136</cp:lastModifiedBy>
  <cp:revision/>
  <cp:lastPrinted>2021-08-23T06:06:07Z</cp:lastPrinted>
  <dcterms:created xsi:type="dcterms:W3CDTF">2008-11-09T08:53:45Z</dcterms:created>
  <dcterms:modified xsi:type="dcterms:W3CDTF">2022-02-21T00:13:44Z</dcterms:modified>
  <cp:category/>
  <cp:contentStatus/>
</cp:coreProperties>
</file>